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kymsoffice-my.sharepoint.com/personal/glenna_goins_ky_gov/Documents/0-Capital Projects/670-Parks/Parks/$150 Million Campground Upgrades Reporting/"/>
    </mc:Choice>
  </mc:AlternateContent>
  <xr:revisionPtr revIDLastSave="0" documentId="8_{9BDDA928-94A9-4F7E-A0B5-B257D201626B}" xr6:coauthVersionLast="47" xr6:coauthVersionMax="47" xr10:uidLastSave="{00000000-0000-0000-0000-000000000000}"/>
  <bookViews>
    <workbookView xWindow="770" yWindow="1780" windowWidth="28800" windowHeight="15380" tabRatio="597" firstSheet="2" activeTab="2" xr2:uid="{00000000-000D-0000-FFFF-FFFF00000000}"/>
  </bookViews>
  <sheets>
    <sheet name="Rollup" sheetId="1" state="hidden" r:id="rId1"/>
    <sheet name="CALE McKee Edits" sheetId="27" state="hidden" r:id="rId2"/>
    <sheet name="FY25-26 Line Items" sheetId="10" r:id="rId3"/>
    <sheet name="Key" sheetId="29" r:id="rId4"/>
    <sheet name="Parks" sheetId="28" r:id="rId5"/>
  </sheets>
  <definedNames>
    <definedName name="_xlnm._FilterDatabase" localSheetId="2" hidden="1">'FY25-26 Line Items'!$A$2:$E$2</definedName>
    <definedName name="_xlnm.Print_Titles" localSheetId="2">'FY25-26 Line Items'!$2:$2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10" l="1"/>
  <c r="D29" i="10"/>
  <c r="D8" i="10"/>
  <c r="E9" i="27"/>
  <c r="F9" i="27"/>
  <c r="D9" i="27"/>
  <c r="F58" i="27"/>
  <c r="E58" i="27"/>
  <c r="D58" i="27"/>
  <c r="E45" i="27"/>
  <c r="F45" i="27"/>
  <c r="D45" i="27"/>
  <c r="C45" i="27"/>
  <c r="K5" i="27"/>
  <c r="C58" i="27" l="1"/>
  <c r="C9" i="27"/>
  <c r="F5" i="27" l="1"/>
  <c r="G5" i="27" s="1"/>
  <c r="C5" i="27"/>
  <c r="G80" i="1" l="1"/>
  <c r="G89" i="1" l="1"/>
  <c r="G90" i="1"/>
  <c r="F89" i="1"/>
  <c r="F90" i="1"/>
  <c r="E89" i="1"/>
  <c r="E90" i="1"/>
  <c r="G54" i="1" l="1"/>
  <c r="F54" i="1"/>
  <c r="E54" i="1"/>
  <c r="G119" i="1" l="1"/>
  <c r="G120" i="1"/>
  <c r="G121" i="1"/>
  <c r="G122" i="1"/>
  <c r="G123" i="1"/>
  <c r="G118" i="1"/>
  <c r="G117" i="1"/>
  <c r="G112" i="1"/>
  <c r="G113" i="1"/>
  <c r="G114" i="1"/>
  <c r="G115" i="1"/>
  <c r="G116" i="1"/>
  <c r="G111" i="1"/>
  <c r="G110" i="1"/>
  <c r="F119" i="1"/>
  <c r="F120" i="1"/>
  <c r="F121" i="1"/>
  <c r="F122" i="1"/>
  <c r="F123" i="1"/>
  <c r="F118" i="1"/>
  <c r="F117" i="1"/>
  <c r="F112" i="1"/>
  <c r="F113" i="1"/>
  <c r="F114" i="1"/>
  <c r="F115" i="1"/>
  <c r="F116" i="1"/>
  <c r="F111" i="1"/>
  <c r="F110" i="1"/>
  <c r="E119" i="1"/>
  <c r="E120" i="1"/>
  <c r="E121" i="1"/>
  <c r="E122" i="1"/>
  <c r="E123" i="1"/>
  <c r="E118" i="1"/>
  <c r="E117" i="1"/>
  <c r="E112" i="1"/>
  <c r="E113" i="1"/>
  <c r="E114" i="1"/>
  <c r="E115" i="1"/>
  <c r="E116" i="1"/>
  <c r="E111" i="1"/>
  <c r="E110" i="1"/>
  <c r="B108" i="1" l="1"/>
  <c r="C108" i="1"/>
  <c r="D108" i="1"/>
  <c r="G66" i="1" l="1"/>
  <c r="F66" i="1"/>
  <c r="E66" i="1"/>
  <c r="G96" i="1" l="1"/>
  <c r="G97" i="1"/>
  <c r="G98" i="1"/>
  <c r="G99" i="1"/>
  <c r="G100" i="1"/>
  <c r="G101" i="1"/>
  <c r="G102" i="1"/>
  <c r="G103" i="1"/>
  <c r="G104" i="1"/>
  <c r="G105" i="1"/>
  <c r="G95" i="1"/>
  <c r="F96" i="1"/>
  <c r="F97" i="1"/>
  <c r="F98" i="1"/>
  <c r="F99" i="1"/>
  <c r="F100" i="1"/>
  <c r="F101" i="1"/>
  <c r="F102" i="1"/>
  <c r="F103" i="1"/>
  <c r="F104" i="1"/>
  <c r="F105" i="1"/>
  <c r="F95" i="1"/>
  <c r="E96" i="1"/>
  <c r="E97" i="1"/>
  <c r="E98" i="1"/>
  <c r="E99" i="1"/>
  <c r="E100" i="1"/>
  <c r="E101" i="1"/>
  <c r="E102" i="1"/>
  <c r="E103" i="1"/>
  <c r="E104" i="1"/>
  <c r="E105" i="1"/>
  <c r="E95" i="1"/>
  <c r="G86" i="1"/>
  <c r="G87" i="1"/>
  <c r="G88" i="1"/>
  <c r="G85" i="1"/>
  <c r="F86" i="1"/>
  <c r="F87" i="1"/>
  <c r="F88" i="1"/>
  <c r="F85" i="1"/>
  <c r="E86" i="1"/>
  <c r="E87" i="1"/>
  <c r="E88" i="1"/>
  <c r="E85" i="1"/>
  <c r="G77" i="1"/>
  <c r="G78" i="1"/>
  <c r="G79" i="1"/>
  <c r="G76" i="1"/>
  <c r="F77" i="1"/>
  <c r="F78" i="1"/>
  <c r="F79" i="1"/>
  <c r="F80" i="1"/>
  <c r="F76" i="1"/>
  <c r="E77" i="1"/>
  <c r="E78" i="1"/>
  <c r="E79" i="1"/>
  <c r="E80" i="1"/>
  <c r="E76" i="1"/>
  <c r="G71" i="1"/>
  <c r="F71" i="1"/>
  <c r="E71" i="1"/>
  <c r="G60" i="1"/>
  <c r="G61" i="1"/>
  <c r="G62" i="1"/>
  <c r="G63" i="1"/>
  <c r="G64" i="1"/>
  <c r="G65" i="1"/>
  <c r="G59" i="1"/>
  <c r="F61" i="1"/>
  <c r="F62" i="1"/>
  <c r="F63" i="1"/>
  <c r="F64" i="1"/>
  <c r="F65" i="1"/>
  <c r="E60" i="1"/>
  <c r="E61" i="1"/>
  <c r="E62" i="1"/>
  <c r="E63" i="1"/>
  <c r="E64" i="1"/>
  <c r="E65" i="1"/>
  <c r="E59" i="1"/>
  <c r="G42" i="1"/>
  <c r="G43" i="1"/>
  <c r="G44" i="1"/>
  <c r="G45" i="1"/>
  <c r="G46" i="1"/>
  <c r="G47" i="1"/>
  <c r="G48" i="1"/>
  <c r="G49" i="1"/>
  <c r="G50" i="1"/>
  <c r="G51" i="1"/>
  <c r="G52" i="1"/>
  <c r="G53" i="1"/>
  <c r="G41" i="1"/>
  <c r="F42" i="1"/>
  <c r="F43" i="1"/>
  <c r="F44" i="1"/>
  <c r="F45" i="1"/>
  <c r="F46" i="1"/>
  <c r="F47" i="1"/>
  <c r="F48" i="1"/>
  <c r="F49" i="1"/>
  <c r="F50" i="1"/>
  <c r="F51" i="1"/>
  <c r="F52" i="1"/>
  <c r="F53" i="1"/>
  <c r="F41" i="1"/>
  <c r="E42" i="1"/>
  <c r="E43" i="1"/>
  <c r="E44" i="1"/>
  <c r="E45" i="1"/>
  <c r="E46" i="1"/>
  <c r="E47" i="1"/>
  <c r="E48" i="1"/>
  <c r="E49" i="1"/>
  <c r="E50" i="1"/>
  <c r="E51" i="1"/>
  <c r="E52" i="1"/>
  <c r="E53" i="1"/>
  <c r="E41" i="1"/>
  <c r="D57" i="1" l="1"/>
  <c r="B57" i="1"/>
  <c r="F59" i="1" l="1"/>
  <c r="F60" i="1"/>
  <c r="C57" i="1" l="1"/>
  <c r="D8" i="1"/>
  <c r="C8" i="1"/>
  <c r="B8" i="1"/>
  <c r="D93" i="1"/>
  <c r="D7" i="1" s="1"/>
  <c r="C93" i="1"/>
  <c r="C7" i="1" s="1"/>
  <c r="B93" i="1"/>
  <c r="B7" i="1" s="1"/>
  <c r="D83" i="1"/>
  <c r="C83" i="1"/>
  <c r="B83" i="1"/>
  <c r="D74" i="1"/>
  <c r="C74" i="1"/>
  <c r="B74" i="1"/>
  <c r="D69" i="1"/>
  <c r="D9" i="1" s="1"/>
  <c r="C69" i="1"/>
  <c r="C9" i="1" s="1"/>
  <c r="B69" i="1"/>
  <c r="B9" i="1" s="1"/>
  <c r="D39" i="1"/>
  <c r="C39" i="1"/>
  <c r="B39" i="1"/>
  <c r="D12" i="1" l="1"/>
  <c r="C12" i="1"/>
  <c r="B12" i="1"/>
  <c r="B5" i="1" s="1"/>
  <c r="B6" i="1" l="1"/>
  <c r="C5" i="1"/>
  <c r="C6" i="1"/>
  <c r="D5" i="1"/>
  <c r="D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tc={3C01F218-8821-4B58-A955-7F2945D91B02}</author>
  </authors>
  <commentList>
    <comment ref="C13" authorId="0" shapeId="0" xr:uid="{3C01F218-8821-4B58-A955-7F2945D91B02}">
      <text>
        <t>[Threaded comment]
Your version of Excel allows you to read this threaded comment; however, any edits to it will get removed if the file is opened in a newer version of Excel. Learn more: https://go.microsoft.com/fwlink/?linkid=870924
Comment:
    We have $770,600 in CAWB for Design 11/15/24</t>
      </text>
    </comment>
  </commentList>
</comments>
</file>

<file path=xl/sharedStrings.xml><?xml version="1.0" encoding="utf-8"?>
<sst xmlns="http://schemas.openxmlformats.org/spreadsheetml/2006/main" count="872" uniqueCount="517">
  <si>
    <t>Dept</t>
  </si>
  <si>
    <t>Fund</t>
  </si>
  <si>
    <t>Fund Name</t>
  </si>
  <si>
    <t>Active Status</t>
  </si>
  <si>
    <t>Current Budget</t>
  </si>
  <si>
    <t>Unobligated</t>
  </si>
  <si>
    <t>Cash Balance</t>
  </si>
  <si>
    <t>Notes</t>
  </si>
  <si>
    <t>EEC Contacts</t>
  </si>
  <si>
    <t>Project Initiation
Date</t>
  </si>
  <si>
    <t>C1H6</t>
  </si>
  <si>
    <t>C2PV</t>
  </si>
  <si>
    <t>C2PW</t>
  </si>
  <si>
    <t>C4Q7</t>
  </si>
  <si>
    <t>C52F</t>
  </si>
  <si>
    <t>C52G</t>
  </si>
  <si>
    <t>C5GL</t>
  </si>
  <si>
    <t>C6AM</t>
  </si>
  <si>
    <t>C6D2</t>
  </si>
  <si>
    <t>C7TQ</t>
  </si>
  <si>
    <t>C7TR</t>
  </si>
  <si>
    <t>C7TS</t>
  </si>
  <si>
    <t>C83A</t>
  </si>
  <si>
    <t>C83G</t>
  </si>
  <si>
    <t>C83H</t>
  </si>
  <si>
    <t>C8SC</t>
  </si>
  <si>
    <t>C8X0</t>
  </si>
  <si>
    <t>C8ZG</t>
  </si>
  <si>
    <t>C95Q</t>
  </si>
  <si>
    <t>C5Y8</t>
  </si>
  <si>
    <t>C62D</t>
  </si>
  <si>
    <t>C70B</t>
  </si>
  <si>
    <t>C713</t>
  </si>
  <si>
    <t>C714</t>
  </si>
  <si>
    <t>C7UQ</t>
  </si>
  <si>
    <t>C7VX</t>
  </si>
  <si>
    <t>C7XC</t>
  </si>
  <si>
    <t>C84E</t>
  </si>
  <si>
    <t>C84L</t>
  </si>
  <si>
    <t>C8CW</t>
  </si>
  <si>
    <t>C8J1</t>
  </si>
  <si>
    <t>C8J4</t>
  </si>
  <si>
    <t>C5PZ</t>
  </si>
  <si>
    <t>C7WV</t>
  </si>
  <si>
    <t>C8GG</t>
  </si>
  <si>
    <t>C8LX</t>
  </si>
  <si>
    <t>C96D</t>
  </si>
  <si>
    <t>C6BK</t>
  </si>
  <si>
    <t>C1GH</t>
  </si>
  <si>
    <t>C1GK</t>
  </si>
  <si>
    <t>C55B</t>
  </si>
  <si>
    <t>C55C</t>
  </si>
  <si>
    <t>C93R</t>
  </si>
  <si>
    <t>C562</t>
  </si>
  <si>
    <t>C5J2</t>
  </si>
  <si>
    <t>C8RG</t>
  </si>
  <si>
    <t>C84J</t>
  </si>
  <si>
    <t>C852</t>
  </si>
  <si>
    <t>C1G8</t>
  </si>
  <si>
    <t>C0N9</t>
  </si>
  <si>
    <t>C97Z</t>
  </si>
  <si>
    <t>C980</t>
  </si>
  <si>
    <t>C981</t>
  </si>
  <si>
    <t>C8YA</t>
  </si>
  <si>
    <t>C8YB</t>
  </si>
  <si>
    <t>C8YC</t>
  </si>
  <si>
    <t>C8YD</t>
  </si>
  <si>
    <t>C8YJ</t>
  </si>
  <si>
    <t>C1J1</t>
  </si>
  <si>
    <t>C93Q</t>
  </si>
  <si>
    <t>C68Z</t>
  </si>
  <si>
    <t>C8F7</t>
  </si>
  <si>
    <t>C96H</t>
  </si>
  <si>
    <t>C96G</t>
  </si>
  <si>
    <t>C96F</t>
  </si>
  <si>
    <t>C96E</t>
  </si>
  <si>
    <t>C5CJ</t>
  </si>
  <si>
    <t>C63V</t>
  </si>
  <si>
    <t>C6SB</t>
  </si>
  <si>
    <t>C8S4</t>
  </si>
  <si>
    <t>C8L9</t>
  </si>
  <si>
    <t>C96C</t>
  </si>
  <si>
    <t>C9AL</t>
  </si>
  <si>
    <t>C9AM</t>
  </si>
  <si>
    <t>C9AZ</t>
  </si>
  <si>
    <t>129</t>
  </si>
  <si>
    <t>A.L. Taylor Site</t>
  </si>
  <si>
    <t>Active</t>
  </si>
  <si>
    <t>DEP Central Lab Modifications</t>
  </si>
  <si>
    <t>126</t>
  </si>
  <si>
    <t>EEC Storage Building</t>
  </si>
  <si>
    <t>HWMF - Jackson's Pronto Cleaners</t>
  </si>
  <si>
    <t>HWMF - Lees Lane Project</t>
  </si>
  <si>
    <t>HWMF-A&amp;S Tools and Gage</t>
  </si>
  <si>
    <t>HWMF-Clark and Riggs</t>
  </si>
  <si>
    <t>HWMF-Distler Brickyard</t>
  </si>
  <si>
    <t>HWMF-Distler Farm</t>
  </si>
  <si>
    <t>HWMF-Familee Laundry Phase 2</t>
  </si>
  <si>
    <t>HWMF-Former Bill's Quality Cleaners</t>
  </si>
  <si>
    <t>HWMF-Former Henry Vogt Machine Co</t>
  </si>
  <si>
    <t>HWMF-Former West Point Bank Property</t>
  </si>
  <si>
    <t>HWMF-Kim's Dry Cleaners</t>
  </si>
  <si>
    <t>HWMF-KY Tie &amp; Timber</t>
  </si>
  <si>
    <t>HWMF-Louisville Environmental Services</t>
  </si>
  <si>
    <t>HWMF-Miracle Dry Cleaners</t>
  </si>
  <si>
    <t>HWMF-Parrish Avenue</t>
  </si>
  <si>
    <t>HWMF-Southern Wood Treatment-Long's Lane Op. &amp; Maint Phase</t>
  </si>
  <si>
    <t>HWMF-Various Projects</t>
  </si>
  <si>
    <t>HWMF-West KY Wildlife Area Burn Site</t>
  </si>
  <si>
    <t>HWMF-Wiley Property</t>
  </si>
  <si>
    <t>KHLCF</t>
  </si>
  <si>
    <t>128</t>
  </si>
  <si>
    <t>KHLCF-Adv Costs for Land Acquisition</t>
  </si>
  <si>
    <t>140</t>
  </si>
  <si>
    <t>KHLCF-Adv. Land Acquisition Cost</t>
  </si>
  <si>
    <t>KHLCF-Archer Benge-Hyslope Tract</t>
  </si>
  <si>
    <t>KHLCF-Archer Benge-University of Cumberlands Tract</t>
  </si>
  <si>
    <t>KHLCF-Blanton Forest-Coleman Tract</t>
  </si>
  <si>
    <t>KHLCF-Drennon Creek SNP</t>
  </si>
  <si>
    <t>KHLCF-Eastview Barrens-Ashlock Tract</t>
  </si>
  <si>
    <t>KHLCF-Green River-Timberlake Tract</t>
  </si>
  <si>
    <t>KHLCF-Red River-Gritter Ridge</t>
  </si>
  <si>
    <t>KHLCF-Rockcress Hills-Gatewood Tract</t>
  </si>
  <si>
    <t>LUST - Clinton Oil &amp; Tire Emergency</t>
  </si>
  <si>
    <t>LUST - Logsdon Property</t>
  </si>
  <si>
    <t>LUST-Garner Quick Stop</t>
  </si>
  <si>
    <t>Will be requesting $600,000 in apporpriation within the next week.</t>
  </si>
  <si>
    <t>LUST-Interstate Brands Warehouse</t>
  </si>
  <si>
    <t>Will be requesting $1,000,000 in apporpriation within the next week.</t>
  </si>
  <si>
    <t>LUST-Mike Winchester Site</t>
  </si>
  <si>
    <t>Requested an additional $500,000 in apporpriation this week</t>
  </si>
  <si>
    <t>LUST-Norb Nie</t>
  </si>
  <si>
    <t>LUST-Sportman Market</t>
  </si>
  <si>
    <t>Will be requesting $500,000 in apporpriation within the next week.</t>
  </si>
  <si>
    <t>Maintenance Pool - 2018-2020</t>
  </si>
  <si>
    <t>Maxey Flats Cap</t>
  </si>
  <si>
    <t>MP-Bert T. Combs Various Projects</t>
  </si>
  <si>
    <t>MP-Hi Lewis Pine Barrens SNP Abandoned Dwelling</t>
  </si>
  <si>
    <t>MP-JPRN Soil Replacement</t>
  </si>
  <si>
    <t>MP-JPRN Top Pruner</t>
  </si>
  <si>
    <t>MP-JPRN Various Projects</t>
  </si>
  <si>
    <t>MP-Maxey Flats Repair/Replace Office Building Roofs</t>
  </si>
  <si>
    <t>MP-North Eastern District</t>
  </si>
  <si>
    <t>MP-OKNP Maintenance Equipment</t>
  </si>
  <si>
    <t>MP-OKNP-Blanton Forest Kiosk Bridge Trail Maint.</t>
  </si>
  <si>
    <t>MP-OKNP-Red River Natural Area House and Barn Demo</t>
  </si>
  <si>
    <t>MP-OKNP-Tom Dorman Parking Area</t>
  </si>
  <si>
    <t>MP-OKNP-Venon Douglas Parking Lot Gravel and Grading</t>
  </si>
  <si>
    <t>MP-State Forest Road &amp; Parking Area Maintenance</t>
  </si>
  <si>
    <t>PRIDE - Butler Co. Landfill</t>
  </si>
  <si>
    <t>PRIDE - Covington Landfill</t>
  </si>
  <si>
    <t>PRIDE - Goodridge Avenue</t>
  </si>
  <si>
    <t>PRIDE - Johnson County Landfill</t>
  </si>
  <si>
    <t>PRIDE- City of Cadiz</t>
  </si>
  <si>
    <t>PRIDE- South Central Site Characterization</t>
  </si>
  <si>
    <t>PRIDE-Bullitt County Historic Landfill</t>
  </si>
  <si>
    <t>PRIDE-Foothills Sanitary Landfill</t>
  </si>
  <si>
    <t>PRIDE-McCracken County Historic Landfill</t>
  </si>
  <si>
    <t>PRIDE-Mercer County Landfill</t>
  </si>
  <si>
    <t>PRIDE-Mt. Sterling Landfill</t>
  </si>
  <si>
    <t>PRIDE-Northwest-Central Site Characterization</t>
  </si>
  <si>
    <t>PRIDE-Well Abandonment at Closed Landfills</t>
  </si>
  <si>
    <t>SODR Bullock Pen Lake Dam</t>
  </si>
  <si>
    <t>SODR-Beech Creek Dam</t>
  </si>
  <si>
    <t>SODR-Scenic Lake Dam</t>
  </si>
  <si>
    <t>SODR-Willisburg Lake Dam-Washington County</t>
  </si>
  <si>
    <t>Solid Waste - Jones Landfill</t>
  </si>
  <si>
    <t>State-Owned Dam Repair - 2018-2020</t>
  </si>
  <si>
    <t>WTTF-Rubberized Asphalt Testing</t>
  </si>
  <si>
    <t>HWMF</t>
  </si>
  <si>
    <t>PRIDE</t>
  </si>
  <si>
    <t>UST</t>
  </si>
  <si>
    <t>Maxey Flats</t>
  </si>
  <si>
    <t>SODR</t>
  </si>
  <si>
    <t>MISC-DEP</t>
  </si>
  <si>
    <t>Maintenance Pool</t>
  </si>
  <si>
    <t>Total Current Budget</t>
  </si>
  <si>
    <t>Total Unobligated</t>
  </si>
  <si>
    <t>Total Cash balance</t>
  </si>
  <si>
    <t>Summary of Capital Projects</t>
  </si>
  <si>
    <t>Hughes, Larry</t>
  </si>
  <si>
    <t>Brown, Eric</t>
  </si>
  <si>
    <t>Uhlenbruch, Christopher</t>
  </si>
  <si>
    <t>Hancock, Nathan</t>
  </si>
  <si>
    <t>Kirby, Jim</t>
  </si>
  <si>
    <t>Grow, Jeff</t>
  </si>
  <si>
    <t>Cary, Brent</t>
  </si>
  <si>
    <t>Melton, Ken</t>
  </si>
  <si>
    <t>Albright, Michael</t>
  </si>
  <si>
    <t>Voisard, Vicki</t>
  </si>
  <si>
    <t>Smith, Adam</t>
  </si>
  <si>
    <t>Highley, Alan</t>
  </si>
  <si>
    <t>Hickerson, Kelly</t>
  </si>
  <si>
    <t>Webb, Jeff</t>
  </si>
  <si>
    <t>Wells, Gary</t>
  </si>
  <si>
    <t>Frazier, Brent</t>
  </si>
  <si>
    <t>Lillpop, Josh &amp; Frazier, Brent</t>
  </si>
  <si>
    <t>Napier, Kyle</t>
  </si>
  <si>
    <t>Estimated
Completion Date</t>
  </si>
  <si>
    <t>Project Name</t>
  </si>
  <si>
    <t>Encumbrance</t>
  </si>
  <si>
    <t>Total Cash Balance</t>
  </si>
  <si>
    <t>Cabinet Wide Rollup</t>
  </si>
  <si>
    <t>C9BA</t>
  </si>
  <si>
    <t>LUST-H&amp;T Stop &amp; Go</t>
  </si>
  <si>
    <t>Project Management</t>
  </si>
  <si>
    <t>Heritage Land</t>
  </si>
  <si>
    <t>Various</t>
  </si>
  <si>
    <t>Perpetual</t>
  </si>
  <si>
    <t>Expenditures</t>
  </si>
  <si>
    <t>C9FV</t>
  </si>
  <si>
    <t>HWMF-Sam Meyers Formal Wear</t>
  </si>
  <si>
    <t>C9FW</t>
  </si>
  <si>
    <t>HWMF-Former Hartco</t>
  </si>
  <si>
    <t>C9FX</t>
  </si>
  <si>
    <t>HWMF-Mount Sterling City Landfill</t>
  </si>
  <si>
    <t>Polly, Derek</t>
  </si>
  <si>
    <t>C9G5</t>
  </si>
  <si>
    <t>HWMF-Jefferson Memorial Forest</t>
  </si>
  <si>
    <t>C9GR</t>
  </si>
  <si>
    <t>Data Updated Through 12/02/19</t>
  </si>
  <si>
    <t>PRIDE-Butler County Landfill II</t>
  </si>
  <si>
    <t>C9HM</t>
  </si>
  <si>
    <t>Grede Foundries Site</t>
  </si>
  <si>
    <t>Status</t>
  </si>
  <si>
    <t>HWMF- Former Bill's Quality Cleaners</t>
  </si>
  <si>
    <t>SFB-UST Oil Removal - Douglas Nunn Property AI# 174392</t>
  </si>
  <si>
    <t>Beacon Environmental-Characterization-Soil Samples-Non IT</t>
  </si>
  <si>
    <t>Coronet Dry Cleaners, Jefferson County - AI# 47888</t>
  </si>
  <si>
    <t>Coronet Dry Cleaners AI# 47888 - Jefferson County</t>
  </si>
  <si>
    <t>SFB - PSG Sample Collection and Analysis - Multiple Sites</t>
  </si>
  <si>
    <t>On the Spot Utility Services</t>
  </si>
  <si>
    <t>E701</t>
  </si>
  <si>
    <t>E703</t>
  </si>
  <si>
    <t>E166</t>
  </si>
  <si>
    <t>BEACON - UNRETURNED SAMPLER FEE</t>
  </si>
  <si>
    <t>Rough River Youth Ranch, McDaniels Co. -  AI# 107622</t>
  </si>
  <si>
    <t>SFB Livermore Plating Project - sampling</t>
  </si>
  <si>
    <t>SFB - PSG Sample Collection and Analysis - AI# 51529 Plant Cut-Off Road Area of Concern Calvert City</t>
  </si>
  <si>
    <t>SFB - Quality Dry Cleaners - Marshall County - AI# 39175</t>
  </si>
  <si>
    <t>Former Peter Pan Dry Cleaner AI# 48115 - Sampling Event</t>
  </si>
  <si>
    <t>Hart's Laundry Project AI#37970 - Sample Event</t>
  </si>
  <si>
    <t>Quality Dry Cleaners AI#39175 Sample Analysis</t>
  </si>
  <si>
    <t>Quality Dry Cleaners AI#39175 Sample Analysis-Expedited TAT</t>
  </si>
  <si>
    <t>Big B Cleaners, Hopkins Co- AI# 38519-Soil Characterization</t>
  </si>
  <si>
    <t>Appropriation</t>
  </si>
  <si>
    <t>Updated as of 2/5/2024</t>
  </si>
  <si>
    <t>CALE- Superfund Sites</t>
  </si>
  <si>
    <t xml:space="preserve">Allotments </t>
  </si>
  <si>
    <t xml:space="preserve">Unobligated </t>
  </si>
  <si>
    <t>Total</t>
  </si>
  <si>
    <t>Total Expenditures</t>
  </si>
  <si>
    <t>Dorsey Plaza</t>
  </si>
  <si>
    <t>National Linen (ALSCO)</t>
  </si>
  <si>
    <t xml:space="preserve">Lees Lane (NPL) </t>
  </si>
  <si>
    <t>Leitchfield Cleaners</t>
  </si>
  <si>
    <t>Kings Cleaners</t>
  </si>
  <si>
    <t>Parrish Avenue</t>
  </si>
  <si>
    <t xml:space="preserve">415 Sites with no Viable PRP &amp; RCRA Generator Ranking Project </t>
  </si>
  <si>
    <t>Rough River Youth Ranch (petro)</t>
  </si>
  <si>
    <t>Other CALE Projects Not Active</t>
  </si>
  <si>
    <t>Bowie Coal Washing plant in Estill Co</t>
  </si>
  <si>
    <t>ERT handled first incident has been referred to Superfund Branch</t>
  </si>
  <si>
    <t>Corrective Action</t>
  </si>
  <si>
    <t>Characterization</t>
  </si>
  <si>
    <t>Characterization and Cleanup (Haz. Waste Site)</t>
  </si>
  <si>
    <t>Characterization, Corrective</t>
  </si>
  <si>
    <t>Complete</t>
  </si>
  <si>
    <t>Testing and Samples</t>
  </si>
  <si>
    <t>Estimate of $400k, pending selection of contractor. Set up in eComm</t>
  </si>
  <si>
    <t xml:space="preserve">$1.8 loaded 7/2/2022. $1M loaded 7/5/2023. </t>
  </si>
  <si>
    <t>Capital Budget Line Item</t>
  </si>
  <si>
    <t>Construction could be $1m</t>
  </si>
  <si>
    <t>Cost</t>
  </si>
  <si>
    <t>Mt Sterling Landfill</t>
  </si>
  <si>
    <t>Will use CALE for remediation. Ready for Design</t>
  </si>
  <si>
    <t>Cannot access property</t>
  </si>
  <si>
    <t>Investigation complete</t>
  </si>
  <si>
    <t>Monitoring only</t>
  </si>
  <si>
    <t xml:space="preserve">Former Standard Metals </t>
  </si>
  <si>
    <t xml:space="preserve">Hi-Acres Shopping Center </t>
  </si>
  <si>
    <t>Statewide Properties (petro)</t>
  </si>
  <si>
    <t>Barrel Services</t>
  </si>
  <si>
    <t>Saylor Battery Systems</t>
  </si>
  <si>
    <t>York Properties(petro)</t>
  </si>
  <si>
    <t>Livermore Brass &amp; Silver Shop</t>
  </si>
  <si>
    <t>Charges to projects NOT on the Orig CALE list</t>
  </si>
  <si>
    <t>Utility Infrastructure Replacement Phase 2</t>
  </si>
  <si>
    <t>Cumberland Falls Lodge Room Upgrade/Reconfiguration</t>
  </si>
  <si>
    <t>JJ Audubon New Conference Center</t>
  </si>
  <si>
    <t>Big Bone Lick State Park Nature Center</t>
  </si>
  <si>
    <t>Perryville ADA Accessible Restroom Facility</t>
  </si>
  <si>
    <t>Pennyrile Beach Complex Repair/Upgrade</t>
  </si>
  <si>
    <t>In Design</t>
  </si>
  <si>
    <t>CBR4</t>
  </si>
  <si>
    <t>CBR6</t>
  </si>
  <si>
    <t>CBR8</t>
  </si>
  <si>
    <t>CBR9</t>
  </si>
  <si>
    <t>CBRA</t>
  </si>
  <si>
    <t>CBRB</t>
  </si>
  <si>
    <t>CBRC</t>
  </si>
  <si>
    <t>CBRD</t>
  </si>
  <si>
    <t>CBRF</t>
  </si>
  <si>
    <t>CBRG</t>
  </si>
  <si>
    <t>CBRH</t>
  </si>
  <si>
    <t>CBRJ</t>
  </si>
  <si>
    <t>CBRE</t>
  </si>
  <si>
    <t xml:space="preserve">Estimated Completion </t>
  </si>
  <si>
    <t>CBR5</t>
  </si>
  <si>
    <t>JJ Audubon Beach House Conversion</t>
  </si>
  <si>
    <t>Abbrev</t>
  </si>
  <si>
    <t xml:space="preserve">PARK NAME </t>
  </si>
  <si>
    <t>BR</t>
  </si>
  <si>
    <t>Barren River Lake State Resort Park</t>
  </si>
  <si>
    <t>BB</t>
  </si>
  <si>
    <t>Big Bone Lick State Park</t>
  </si>
  <si>
    <t>BL</t>
  </si>
  <si>
    <t>Blue Licks Battlefield State Resort Park</t>
  </si>
  <si>
    <t>BK</t>
  </si>
  <si>
    <t>Buckhorn Lake State Resort Park</t>
  </si>
  <si>
    <t>CK</t>
  </si>
  <si>
    <t>Carr Creek State Park</t>
  </si>
  <si>
    <t>CC</t>
  </si>
  <si>
    <t>Carter Caves State Resort Park</t>
  </si>
  <si>
    <t>CB</t>
  </si>
  <si>
    <t>Columbus-Belmont State Park</t>
  </si>
  <si>
    <t>CF</t>
  </si>
  <si>
    <t>Cumberland Falls State Resort Park</t>
  </si>
  <si>
    <t>DH</t>
  </si>
  <si>
    <t>Dale Hollow Lake State Resort Park</t>
  </si>
  <si>
    <t>TW</t>
  </si>
  <si>
    <t>Dr. Thomas Walker State Historic Site</t>
  </si>
  <si>
    <t>EP</t>
  </si>
  <si>
    <t>E.P. Tom Sawyer State Park</t>
  </si>
  <si>
    <t>FB</t>
  </si>
  <si>
    <t>Fort Boonesborough State Park</t>
  </si>
  <si>
    <t>BS</t>
  </si>
  <si>
    <t>General Burnside Island State Park</t>
  </si>
  <si>
    <t>GB</t>
  </si>
  <si>
    <t>General Butler State Resort Park</t>
  </si>
  <si>
    <t>GL</t>
  </si>
  <si>
    <t>Grayson Lake State Park</t>
  </si>
  <si>
    <t>GR</t>
  </si>
  <si>
    <t>Green River Lake State Park</t>
  </si>
  <si>
    <t>GO</t>
  </si>
  <si>
    <t>Greenbo Lake State Resort Park</t>
  </si>
  <si>
    <t>IS</t>
  </si>
  <si>
    <t>Isaac Shelby Cemetery State Historic Site</t>
  </si>
  <si>
    <t>JD</t>
  </si>
  <si>
    <t>Jefferson Davis State Historic Site</t>
  </si>
  <si>
    <t>JW</t>
  </si>
  <si>
    <t>Jenny Wiley State Resort Park</t>
  </si>
  <si>
    <t>JJ</t>
  </si>
  <si>
    <t>John James Audubon State Park</t>
  </si>
  <si>
    <t>KL</t>
  </si>
  <si>
    <t>Kenlake State Resort Park</t>
  </si>
  <si>
    <t>KD</t>
  </si>
  <si>
    <t>Kentucky Dam Village State Resort Park</t>
  </si>
  <si>
    <t>KA</t>
  </si>
  <si>
    <t>Kincaid Lake State Park</t>
  </si>
  <si>
    <t>KC</t>
  </si>
  <si>
    <t>Kingdom Come State Park</t>
  </si>
  <si>
    <t>LB</t>
  </si>
  <si>
    <t>Lake Barkley State Resort Park</t>
  </si>
  <si>
    <t>LC</t>
  </si>
  <si>
    <t>Lake Cumberland State Resort Park</t>
  </si>
  <si>
    <t>LM</t>
  </si>
  <si>
    <t>Lake Malone State Park</t>
  </si>
  <si>
    <t>LH</t>
  </si>
  <si>
    <t>Lincoln Homestead State Park</t>
  </si>
  <si>
    <t>MM</t>
  </si>
  <si>
    <t>Mineral Mound State Park</t>
  </si>
  <si>
    <t>MO</t>
  </si>
  <si>
    <t>My Old Kentucky Home State Park</t>
  </si>
  <si>
    <t>NB</t>
  </si>
  <si>
    <t>Natural Bridge State Resort Park</t>
  </si>
  <si>
    <t>NL</t>
  </si>
  <si>
    <t>Nolin Lake State Park</t>
  </si>
  <si>
    <t>FH</t>
  </si>
  <si>
    <t>Old Fort Harrod State Park</t>
  </si>
  <si>
    <t>OM</t>
  </si>
  <si>
    <t>Old Mulkey Meetinghouse State Historic Site</t>
  </si>
  <si>
    <t>PL</t>
  </si>
  <si>
    <t>Paintsville Lake State Park</t>
  </si>
  <si>
    <t>PF</t>
  </si>
  <si>
    <t>Pennyrile Forest State Resort Park</t>
  </si>
  <si>
    <t>PB</t>
  </si>
  <si>
    <t>Perryville Battlefield State Historic Site</t>
  </si>
  <si>
    <t>PM</t>
  </si>
  <si>
    <t>Pine Mountain State Resort Park</t>
  </si>
  <si>
    <t>RR</t>
  </si>
  <si>
    <t>Rough River Dam State Resort Park</t>
  </si>
  <si>
    <t>TL</t>
  </si>
  <si>
    <t>Taylorsville Lake State Park</t>
  </si>
  <si>
    <t>WL</t>
  </si>
  <si>
    <t>Waveland State Historic Site</t>
  </si>
  <si>
    <t>WM</t>
  </si>
  <si>
    <t>Wickliffe Mounds State Historic Site</t>
  </si>
  <si>
    <t>YL</t>
  </si>
  <si>
    <t>Yatesville Lake State Park</t>
  </si>
  <si>
    <t>ADA</t>
  </si>
  <si>
    <t>Americans with Disabilities Act</t>
  </si>
  <si>
    <t>B210</t>
  </si>
  <si>
    <t>Cost Estimate by DECA</t>
  </si>
  <si>
    <t>BO</t>
  </si>
  <si>
    <t>C of O</t>
  </si>
  <si>
    <t>Certificate of Completion</t>
  </si>
  <si>
    <t>CCC</t>
  </si>
  <si>
    <t>Civilian Conservation Corps</t>
  </si>
  <si>
    <t>CCD</t>
  </si>
  <si>
    <t>Contract Completion Date</t>
  </si>
  <si>
    <t>CO</t>
  </si>
  <si>
    <t>CPBOC</t>
  </si>
  <si>
    <t>Capital Projects Bond Oversight Committee</t>
  </si>
  <si>
    <t>DECA</t>
  </si>
  <si>
    <t>Division of Engineering and Contract Admin</t>
  </si>
  <si>
    <t>DO</t>
  </si>
  <si>
    <t>Delivery Order</t>
  </si>
  <si>
    <t>EEC</t>
  </si>
  <si>
    <t>Energy &amp; Environment Cabinet</t>
  </si>
  <si>
    <t>HBC</t>
  </si>
  <si>
    <t>Housing Building &amp; Construction</t>
  </si>
  <si>
    <t>INFE</t>
  </si>
  <si>
    <t>infrastructure - Electrical</t>
  </si>
  <si>
    <t>INFS</t>
  </si>
  <si>
    <t>Infrastructure - Sewer</t>
  </si>
  <si>
    <t>INFW</t>
  </si>
  <si>
    <t>Infrastructure - Water</t>
  </si>
  <si>
    <t>MA</t>
  </si>
  <si>
    <t>Master Agreement</t>
  </si>
  <si>
    <t>OPS</t>
  </si>
  <si>
    <t>Finance Cabinet Office of Procurement Services</t>
  </si>
  <si>
    <t>OSBD</t>
  </si>
  <si>
    <t>Office of State Budget Director</t>
  </si>
  <si>
    <t>P-9</t>
  </si>
  <si>
    <t>Parks Force Account Labor (Construction Branch)</t>
  </si>
  <si>
    <t>Phase A</t>
  </si>
  <si>
    <t>Schematic Design</t>
  </si>
  <si>
    <t>Phase B</t>
  </si>
  <si>
    <t>Design Development</t>
  </si>
  <si>
    <t>Phase C</t>
  </si>
  <si>
    <t>Contract Document Production</t>
  </si>
  <si>
    <t xml:space="preserve">PM </t>
  </si>
  <si>
    <t>Project Manager</t>
  </si>
  <si>
    <t>PO</t>
  </si>
  <si>
    <t>Purchase Order</t>
  </si>
  <si>
    <t>RFB</t>
  </si>
  <si>
    <t>Request For Bids</t>
  </si>
  <si>
    <t>RFP</t>
  </si>
  <si>
    <t>Request For Proposal</t>
  </si>
  <si>
    <t>RFQ</t>
  </si>
  <si>
    <t>Request For Qualifications</t>
  </si>
  <si>
    <t>RTA</t>
  </si>
  <si>
    <t>Ready to Advertise</t>
  </si>
  <si>
    <t>SC</t>
  </si>
  <si>
    <t>WWTP</t>
  </si>
  <si>
    <t>Waste Water Treatment Plant</t>
  </si>
  <si>
    <t>Beneficial Occupancy</t>
  </si>
  <si>
    <t>Central Office</t>
  </si>
  <si>
    <t>Substantial Completion</t>
  </si>
  <si>
    <t>eCOMM</t>
  </si>
  <si>
    <t>Construction Information Management Software</t>
  </si>
  <si>
    <t>FY25/26 Regular Session Line Items</t>
  </si>
  <si>
    <t>In Construction</t>
  </si>
  <si>
    <t xml:space="preserve">24 RS HB 6 </t>
  </si>
  <si>
    <t>CBR7</t>
  </si>
  <si>
    <t>Jenny Wiley Marina Reconstruction</t>
  </si>
  <si>
    <t>CC0G</t>
  </si>
  <si>
    <t>Utility Infrastructure Replacement Phase 2-PARKS</t>
  </si>
  <si>
    <t>CC47</t>
  </si>
  <si>
    <t>Utility Infrastructure Replacement Phase 2-DECA</t>
  </si>
  <si>
    <t>Yatesville Lake Marina Replacement</t>
  </si>
  <si>
    <t>Kenlake Structure Refurbishment (Cherokee Park)</t>
  </si>
  <si>
    <t>Carter Caves Ph3 WWTP</t>
  </si>
  <si>
    <t>Under Contract</t>
  </si>
  <si>
    <t>Lake Barkley Sewer Ph2</t>
  </si>
  <si>
    <t xml:space="preserve">Kentucky Dam Village Sewer Ph2 </t>
  </si>
  <si>
    <t xml:space="preserve">Demo is complete. Construction is moving forward but there are issues with soil conditions. Options are currently being discussed to keep project on track. Weather and wet soil have caused project delays. </t>
  </si>
  <si>
    <t xml:space="preserve">RTA's </t>
  </si>
  <si>
    <t>Lake Cumberland-Conference Center Upgrades</t>
  </si>
  <si>
    <t>Jenny Wiley-Conference Center Upgrades</t>
  </si>
  <si>
    <t>General Butler-Conference Center Upgrades</t>
  </si>
  <si>
    <t>Out to Bid</t>
  </si>
  <si>
    <t>Conference Center Upgrades</t>
  </si>
  <si>
    <t>Lake Barkley Fitness Center Upgrades</t>
  </si>
  <si>
    <t>Lake Barkley-Lodge Wing Exterior Repair</t>
  </si>
  <si>
    <t>Jenny Wiley New Archery Center</t>
  </si>
  <si>
    <t>Wastewater Treatment Plant System Upgrades-Multiple Parks</t>
  </si>
  <si>
    <t>CC8J</t>
  </si>
  <si>
    <t>CC8K</t>
  </si>
  <si>
    <t xml:space="preserve">     Amount Yet to Be Allocated from CC47</t>
  </si>
  <si>
    <t>KL-Grid Resilience</t>
  </si>
  <si>
    <t>KD-Grid Resilience</t>
  </si>
  <si>
    <t xml:space="preserve"> 05/13/2027</t>
  </si>
  <si>
    <t xml:space="preserve">Parks has been allocated funding from an Energy and Environment Cabinet (EEC) federal grid resiliency grant for 2 projects to replace the primary electrical infrastructure at Kenlake State Resort Park and Kentucky Dam Village State Resort Park.  The amount currently allotted to these projects is Parks' federal grid resilience grant match.  These projects will also receive federal moneys and the EEC federal grant match as expenditures are approved.  </t>
  </si>
  <si>
    <t>Consultant is finalizing the Phase C documents so the ready to advertise documents can be submitted. Construction should begin by fall of 2026.</t>
  </si>
  <si>
    <t>Construction has started on the lodge reconfiguration.</t>
  </si>
  <si>
    <t xml:space="preserve"> </t>
  </si>
  <si>
    <t>Phase 1 Completed</t>
  </si>
  <si>
    <t xml:space="preserve">Preconstruction meeting has been completed and construction has started. </t>
  </si>
  <si>
    <t>The project is presently in Phase A design review. Regularly scheduled project status meetings are being held to review status of design. Finance Facilities (DECA) is working with the U.S. Army Corps of Engineers for civil design approval. This project will not start until late summer 2026.</t>
  </si>
  <si>
    <t xml:space="preserve">Phase 1 is complete.  Phase 2 is in design for this fall.  Restore historic cabins with new windows, doors, finishes, and roofs to the extent the remaining budget allows. Review the construction of a new courtesy dock if possible. </t>
  </si>
  <si>
    <t xml:space="preserve">In final review and approval of Phase C design. Ready to advertise documents should be ready by June 30, 2026.  </t>
  </si>
  <si>
    <t xml:space="preserve">Demolition of beach house is complete. The soil conditions will warrant additional geotechnical review. Remaining funds will be used for JJ Conference Center site prep, and utilities in conjunction with the new conference center design. </t>
  </si>
  <si>
    <t xml:space="preserve">Bid closed on June 9, 2026. Bid amount of $1,817,000 has been accepted by Parks. Contractor document review and contract award in process. </t>
  </si>
  <si>
    <t xml:space="preserve">Final Phase C design review has been completed. Ready to Advertise documents are being processed. Waiting on bid date to be determined. </t>
  </si>
  <si>
    <t xml:space="preserve">Currently in construction. Overall about 90% complete but significant defective work has been referenced by the consultant. </t>
  </si>
  <si>
    <t xml:space="preserve">Phase 3 of the wastewater treatment plant upgrade is in construction. </t>
  </si>
  <si>
    <t xml:space="preserve">Parks projects to replace or upgrade electrical infrastructure at various parks. </t>
  </si>
  <si>
    <t xml:space="preserve">DECA projects to replace or upgrade electrical infrastructure at various parks. </t>
  </si>
  <si>
    <t xml:space="preserve">Part of this funding is currently in the process of being allocated to 3 projects at Lake Barkley. Project 1 is for the clearing of Right-of-Way areas across the park. Project 2 will be for the replacement of all primary electrical infrastructure across the park. Project 3 will provide for secondary electrical upgrades that will be required when the primary electrical project is started. The combined estimate for these projects is approximately $20M. </t>
  </si>
  <si>
    <t xml:space="preserve">This project is now in construction.  Contractors are performing construction activities that won't interfere with marina operation until after Labor Day 2026. </t>
  </si>
  <si>
    <t xml:space="preserve">Jenny Wiley marina replacement project is in construction. New pier pilings are in the process of being drilled into the bedrock. </t>
  </si>
  <si>
    <t xml:space="preserve">Design planning for 17,000 SF. Phase C is scheduled for November 12, 2026. Regular scheduled design review meetings are being conducted. </t>
  </si>
  <si>
    <t xml:space="preserve">Bid has been accepted. Currently verifying bonds and insurance documents from contractor. </t>
  </si>
  <si>
    <t xml:space="preserve">In final review and approval of Phase C design. Project will move to Ready to Advertise as soon as Phase C is approved.   </t>
  </si>
  <si>
    <t xml:space="preserve">Work is progressing with Calvert City on an agreement with the municipal sewer utility to accept wastewater from KY. Dam Village. Project is currently in the design phase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</si>
</sst>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mm/dd/yy;@"/>
    <numFmt numFmtId="166" formatCode="_(* #,##0_);_(* \(#,##0\);_(* &quot;-&quot;??_);_(@_)"/>
    <numFmt numFmtId="167" formatCode="m/d/yyyy;@"/>
  </numFmts>
  <fonts count="34" x14ac:knownFonts="1">
    <font>
      <sz val="11"/>
      <color theme="1"/>
      <name val="Calibri"/>
      <family val="2"/>
      <scheme val="minor"/>
    </font>
    <font>
      <b/>
      <sz val="11"/>
      <color theme="1"/>
      <name val="Calibri"/>
      <family val="2"/>
      <scheme val="minor"/>
    </font>
    <font>
      <b/>
      <sz val="11"/>
      <color rgb="FF000000"/>
      <name val="Arial"/>
      <family val="2"/>
    </font>
    <font>
      <b/>
      <sz val="10"/>
      <color rgb="FF000000"/>
      <name val="Arial"/>
      <family val="2"/>
    </font>
    <font>
      <sz val="12"/>
      <color theme="1"/>
      <name val="Calibri"/>
      <family val="2"/>
      <scheme val="minor"/>
    </font>
    <font>
      <b/>
      <sz val="14"/>
      <color theme="1"/>
      <name val="Calibri"/>
      <family val="2"/>
      <scheme val="minor"/>
    </font>
    <font>
      <sz val="11"/>
      <color theme="1"/>
      <name val="Calibri"/>
      <family val="2"/>
      <scheme val="minor"/>
    </font>
    <font>
      <sz val="14"/>
      <color theme="1"/>
      <name val="Calibri"/>
      <family val="2"/>
      <scheme val="minor"/>
    </font>
    <font>
      <sz val="10"/>
      <color theme="1"/>
      <name val="Calibri"/>
      <family val="2"/>
      <scheme val="minor"/>
    </font>
    <font>
      <b/>
      <sz val="10"/>
      <color theme="1"/>
      <name val="Calibri"/>
      <family val="2"/>
      <scheme val="minor"/>
    </font>
    <font>
      <sz val="10"/>
      <name val="Arial"/>
      <family val="2"/>
    </font>
    <font>
      <b/>
      <sz val="12"/>
      <name val="Calibri"/>
      <family val="2"/>
      <scheme val="minor"/>
    </font>
    <font>
      <sz val="11"/>
      <name val="Calibri"/>
      <family val="2"/>
      <scheme val="minor"/>
    </font>
    <font>
      <b/>
      <sz val="12"/>
      <color theme="1"/>
      <name val="Calibri"/>
      <family val="2"/>
      <scheme val="minor"/>
    </font>
    <font>
      <sz val="12"/>
      <name val="Calibri"/>
      <family val="2"/>
      <scheme val="minor"/>
    </font>
    <font>
      <b/>
      <sz val="12"/>
      <color rgb="FF000000"/>
      <name val="Calibri"/>
      <family val="2"/>
      <scheme val="minor"/>
    </font>
    <font>
      <sz val="12"/>
      <color rgb="FF000000"/>
      <name val="Calibri"/>
      <family val="2"/>
      <scheme val="minor"/>
    </font>
    <font>
      <sz val="11"/>
      <color rgb="FF000000"/>
      <name val="Calibri"/>
      <family val="2"/>
      <scheme val="minor"/>
    </font>
    <font>
      <sz val="11"/>
      <color rgb="FF000000"/>
      <name val="Calibri"/>
      <family val="2"/>
    </font>
    <font>
      <sz val="8"/>
      <name val="Calibri"/>
      <family val="2"/>
      <scheme val="minor"/>
    </font>
    <font>
      <b/>
      <sz val="20"/>
      <name val="Times New Roman"/>
      <family val="1"/>
    </font>
    <font>
      <b/>
      <sz val="11"/>
      <name val="Calibri"/>
      <family val="2"/>
      <scheme val="minor"/>
    </font>
    <font>
      <b/>
      <sz val="10"/>
      <name val="Calibri"/>
      <family val="2"/>
      <scheme val="minor"/>
    </font>
    <font>
      <sz val="10"/>
      <name val="Calibri"/>
      <family val="2"/>
      <scheme val="minor"/>
    </font>
    <font>
      <sz val="14"/>
      <name val="Calibri"/>
      <family val="2"/>
      <scheme val="minor"/>
    </font>
    <font>
      <sz val="11"/>
      <color theme="1"/>
      <name val="Calibri"/>
      <family val="2"/>
    </font>
    <font>
      <sz val="11"/>
      <color rgb="FFFF0000"/>
      <name val="Calibri"/>
      <family val="2"/>
    </font>
    <font>
      <b/>
      <sz val="11"/>
      <color rgb="FF000000"/>
      <name val="Calibri"/>
      <family val="2"/>
    </font>
    <font>
      <b/>
      <sz val="11"/>
      <color rgb="FFFF0000"/>
      <name val="Calibri"/>
      <family val="2"/>
    </font>
    <font>
      <b/>
      <sz val="11"/>
      <color theme="1"/>
      <name val="Calibri"/>
      <family val="2"/>
    </font>
    <font>
      <sz val="14"/>
      <color rgb="FF000000"/>
      <name val="Calibri"/>
      <family val="2"/>
      <scheme val="minor"/>
    </font>
    <font>
      <b/>
      <sz val="14"/>
      <color rgb="FF000000"/>
      <name val="Calibri"/>
      <family val="2"/>
      <scheme val="minor"/>
    </font>
    <font>
      <sz val="16"/>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rgb="FF000000"/>
      </patternFill>
    </fill>
  </fills>
  <borders count="5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top style="thin">
        <color auto="1"/>
      </top>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top style="medium">
        <color indexed="64"/>
      </top>
      <bottom style="medium">
        <color indexed="64"/>
      </bottom>
      <diagonal/>
    </border>
    <border>
      <left style="thin">
        <color auto="1"/>
      </left>
      <right/>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auto="1"/>
      </top>
      <bottom style="medium">
        <color indexed="64"/>
      </bottom>
      <diagonal/>
    </border>
    <border>
      <left style="thin">
        <color auto="1"/>
      </left>
      <right/>
      <top style="thin">
        <color auto="1"/>
      </top>
      <bottom style="medium">
        <color auto="1"/>
      </bottom>
      <diagonal/>
    </border>
    <border>
      <left/>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thin">
        <color auto="1"/>
      </left>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rgb="FF000000"/>
      </right>
      <top style="thin">
        <color rgb="FF000000"/>
      </top>
      <bottom/>
      <diagonal/>
    </border>
    <border>
      <left style="thin">
        <color auto="1"/>
      </left>
      <right style="thin">
        <color rgb="FF000000"/>
      </right>
      <top/>
      <bottom style="thin">
        <color rgb="FF000000"/>
      </bottom>
      <diagonal/>
    </border>
  </borders>
  <cellStyleXfs count="4">
    <xf numFmtId="0" fontId="0" fillId="0" borderId="0"/>
    <xf numFmtId="43" fontId="6" fillId="0" borderId="0" applyFont="0" applyFill="0" applyBorder="0" applyAlignment="0" applyProtection="0"/>
    <xf numFmtId="0" fontId="10" fillId="0" borderId="0"/>
    <xf numFmtId="44" fontId="6" fillId="0" borderId="0" applyFont="0" applyFill="0" applyBorder="0" applyAlignment="0" applyProtection="0"/>
  </cellStyleXfs>
  <cellXfs count="236">
    <xf numFmtId="0" fontId="0" fillId="0" borderId="0" xfId="0"/>
    <xf numFmtId="0" fontId="2" fillId="2" borderId="1" xfId="0" applyFont="1" applyFill="1" applyBorder="1" applyAlignment="1">
      <alignment horizontal="center" vertical="center"/>
    </xf>
    <xf numFmtId="0" fontId="3" fillId="0" borderId="0" xfId="0" applyFont="1" applyAlignment="1">
      <alignment horizontal="center"/>
    </xf>
    <xf numFmtId="0" fontId="2" fillId="2" borderId="1" xfId="0" applyFont="1" applyFill="1" applyBorder="1" applyAlignment="1">
      <alignment horizontal="center" vertical="center" wrapText="1"/>
    </xf>
    <xf numFmtId="14" fontId="0" fillId="0" borderId="0" xfId="0" applyNumberFormat="1"/>
    <xf numFmtId="0" fontId="4" fillId="0" borderId="0" xfId="0" applyFont="1"/>
    <xf numFmtId="0" fontId="0" fillId="0" borderId="0" xfId="0" applyAlignment="1">
      <alignment horizontal="center"/>
    </xf>
    <xf numFmtId="0" fontId="7" fillId="4" borderId="4" xfId="0" applyFont="1" applyFill="1" applyBorder="1"/>
    <xf numFmtId="164" fontId="5" fillId="4" borderId="4" xfId="0" applyNumberFormat="1" applyFont="1" applyFill="1" applyBorder="1" applyAlignment="1">
      <alignment horizontal="center"/>
    </xf>
    <xf numFmtId="0" fontId="5" fillId="3" borderId="2" xfId="0" applyFont="1" applyFill="1" applyBorder="1"/>
    <xf numFmtId="164" fontId="7" fillId="3" borderId="2" xfId="0" applyNumberFormat="1" applyFont="1" applyFill="1" applyBorder="1" applyAlignment="1">
      <alignment horizontal="center"/>
    </xf>
    <xf numFmtId="164" fontId="7" fillId="3" borderId="3" xfId="0" applyNumberFormat="1" applyFont="1" applyFill="1" applyBorder="1" applyAlignment="1">
      <alignment horizontal="center"/>
    </xf>
    <xf numFmtId="43" fontId="8" fillId="0" borderId="1" xfId="1" applyFont="1" applyFill="1" applyBorder="1"/>
    <xf numFmtId="43" fontId="8" fillId="0" borderId="0" xfId="1" applyFont="1" applyFill="1" applyBorder="1"/>
    <xf numFmtId="0" fontId="5" fillId="3" borderId="1" xfId="0" applyFont="1" applyFill="1" applyBorder="1" applyAlignment="1">
      <alignment horizontal="center"/>
    </xf>
    <xf numFmtId="0" fontId="0" fillId="0" borderId="1" xfId="0" applyBorder="1"/>
    <xf numFmtId="14" fontId="0" fillId="0" borderId="1" xfId="0" applyNumberFormat="1" applyBorder="1"/>
    <xf numFmtId="0" fontId="0" fillId="0" borderId="1" xfId="0" applyBorder="1" applyAlignment="1">
      <alignment horizontal="center"/>
    </xf>
    <xf numFmtId="8" fontId="8" fillId="0" borderId="1" xfId="1" applyNumberFormat="1" applyFont="1" applyFill="1" applyBorder="1"/>
    <xf numFmtId="0" fontId="7" fillId="4" borderId="1" xfId="0" applyFont="1" applyFill="1" applyBorder="1"/>
    <xf numFmtId="164" fontId="5" fillId="4" borderId="1" xfId="0" applyNumberFormat="1" applyFont="1" applyFill="1" applyBorder="1" applyAlignment="1">
      <alignment horizontal="center"/>
    </xf>
    <xf numFmtId="164" fontId="7" fillId="3" borderId="5" xfId="0" applyNumberFormat="1" applyFont="1" applyFill="1" applyBorder="1" applyAlignment="1">
      <alignment horizontal="center"/>
    </xf>
    <xf numFmtId="164" fontId="7" fillId="3" borderId="1" xfId="0" applyNumberFormat="1" applyFont="1" applyFill="1" applyBorder="1" applyAlignment="1">
      <alignment horizontal="center"/>
    </xf>
    <xf numFmtId="0" fontId="4" fillId="0" borderId="0" xfId="0" applyFont="1" applyBorder="1"/>
    <xf numFmtId="0" fontId="13" fillId="0" borderId="0" xfId="0" applyFont="1" applyBorder="1" applyAlignment="1"/>
    <xf numFmtId="0" fontId="15" fillId="0" borderId="0" xfId="0" applyFont="1" applyAlignment="1">
      <alignment horizontal="center"/>
    </xf>
    <xf numFmtId="0" fontId="4" fillId="5" borderId="0" xfId="0" applyFont="1" applyFill="1"/>
    <xf numFmtId="43" fontId="4" fillId="0" borderId="0" xfId="1" applyFont="1" applyFill="1" applyBorder="1"/>
    <xf numFmtId="0" fontId="13" fillId="0" borderId="0" xfId="0" applyFont="1" applyBorder="1" applyAlignment="1">
      <alignment horizontal="center"/>
    </xf>
    <xf numFmtId="0" fontId="13" fillId="0" borderId="0" xfId="0" applyFont="1"/>
    <xf numFmtId="0" fontId="11" fillId="0" borderId="0" xfId="0" applyFont="1" applyFill="1" applyBorder="1" applyAlignment="1">
      <alignment vertical="center"/>
    </xf>
    <xf numFmtId="0" fontId="4" fillId="0" borderId="14" xfId="0" applyFont="1" applyBorder="1"/>
    <xf numFmtId="0" fontId="4" fillId="0" borderId="42" xfId="0" applyFont="1" applyBorder="1"/>
    <xf numFmtId="0" fontId="15" fillId="2" borderId="18"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9" xfId="0" applyFont="1" applyFill="1" applyBorder="1" applyAlignment="1">
      <alignment horizontal="center" vertical="center" wrapText="1"/>
    </xf>
    <xf numFmtId="43" fontId="4" fillId="0" borderId="2" xfId="1" applyFont="1" applyFill="1" applyBorder="1"/>
    <xf numFmtId="43" fontId="4" fillId="0" borderId="41" xfId="1" applyFont="1" applyFill="1" applyBorder="1"/>
    <xf numFmtId="0" fontId="15" fillId="0" borderId="26" xfId="0" applyFont="1" applyFill="1" applyBorder="1" applyAlignment="1">
      <alignment horizontal="left" vertical="center"/>
    </xf>
    <xf numFmtId="43" fontId="4" fillId="0" borderId="25" xfId="1" applyFont="1" applyBorder="1"/>
    <xf numFmtId="0" fontId="4" fillId="0" borderId="39" xfId="0" applyFont="1" applyBorder="1"/>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0" xfId="0" applyFont="1" applyBorder="1" applyAlignment="1">
      <alignment horizontal="center"/>
    </xf>
    <xf numFmtId="0" fontId="13" fillId="0" borderId="16" xfId="0" applyFont="1" applyBorder="1" applyAlignment="1">
      <alignment horizontal="center"/>
    </xf>
    <xf numFmtId="0" fontId="4" fillId="0" borderId="40" xfId="0" applyFont="1" applyBorder="1"/>
    <xf numFmtId="43" fontId="4" fillId="0" borderId="1" xfId="1" applyFont="1" applyFill="1" applyBorder="1" applyAlignment="1">
      <alignment horizontal="left"/>
    </xf>
    <xf numFmtId="0" fontId="1" fillId="0" borderId="1" xfId="0" applyFont="1" applyBorder="1" applyAlignment="1">
      <alignment horizontal="left"/>
    </xf>
    <xf numFmtId="43" fontId="0" fillId="0" borderId="1" xfId="0" applyNumberFormat="1" applyBorder="1" applyAlignment="1">
      <alignment horizontal="left"/>
    </xf>
    <xf numFmtId="43" fontId="0" fillId="0" borderId="1" xfId="1" applyFont="1" applyFill="1" applyBorder="1" applyAlignment="1">
      <alignment horizontal="left"/>
    </xf>
    <xf numFmtId="0" fontId="4" fillId="0" borderId="1" xfId="0" applyFont="1" applyBorder="1" applyAlignment="1">
      <alignment horizontal="left"/>
    </xf>
    <xf numFmtId="0" fontId="15" fillId="0" borderId="1" xfId="0" applyFont="1" applyBorder="1" applyAlignment="1">
      <alignment horizontal="left"/>
    </xf>
    <xf numFmtId="0" fontId="13" fillId="0" borderId="1" xfId="0" applyFont="1" applyBorder="1" applyAlignment="1">
      <alignment horizontal="left"/>
    </xf>
    <xf numFmtId="0" fontId="4" fillId="0" borderId="25" xfId="0" applyFont="1" applyBorder="1"/>
    <xf numFmtId="43" fontId="4" fillId="0" borderId="45" xfId="1" applyFont="1" applyBorder="1"/>
    <xf numFmtId="0" fontId="16" fillId="0" borderId="18" xfId="0" applyFont="1" applyFill="1" applyBorder="1" applyAlignment="1">
      <alignment horizontal="center" vertical="center"/>
    </xf>
    <xf numFmtId="0" fontId="15" fillId="0" borderId="19" xfId="0" applyFont="1" applyFill="1" applyBorder="1" applyAlignment="1">
      <alignment horizontal="left" vertical="center"/>
    </xf>
    <xf numFmtId="43" fontId="15" fillId="0" borderId="19" xfId="0" applyNumberFormat="1" applyFont="1" applyFill="1" applyBorder="1" applyAlignment="1">
      <alignment horizontal="left" vertical="center"/>
    </xf>
    <xf numFmtId="43" fontId="15" fillId="0" borderId="19" xfId="1" applyFont="1" applyFill="1" applyBorder="1" applyAlignment="1">
      <alignment horizontal="left" vertical="center" wrapText="1"/>
    </xf>
    <xf numFmtId="0" fontId="4" fillId="0" borderId="35" xfId="0" applyFont="1" applyBorder="1"/>
    <xf numFmtId="0" fontId="4" fillId="0" borderId="2" xfId="0" applyFont="1" applyBorder="1" applyAlignment="1">
      <alignment horizontal="left"/>
    </xf>
    <xf numFmtId="43" fontId="0" fillId="0" borderId="2" xfId="0" applyNumberFormat="1" applyBorder="1" applyAlignment="1">
      <alignment horizontal="left"/>
    </xf>
    <xf numFmtId="43" fontId="0" fillId="0" borderId="2" xfId="1" applyFont="1" applyFill="1" applyBorder="1" applyAlignment="1">
      <alignment horizontal="left"/>
    </xf>
    <xf numFmtId="0" fontId="4" fillId="0" borderId="8" xfId="0" applyFont="1" applyBorder="1"/>
    <xf numFmtId="0" fontId="4" fillId="0" borderId="32" xfId="0" applyFont="1" applyBorder="1"/>
    <xf numFmtId="0" fontId="8" fillId="0" borderId="7" xfId="1" applyNumberFormat="1" applyFont="1" applyFill="1" applyBorder="1" applyAlignment="1">
      <alignment horizontal="left"/>
    </xf>
    <xf numFmtId="43" fontId="0" fillId="0" borderId="1" xfId="1" applyFont="1" applyBorder="1" applyAlignment="1">
      <alignment horizontal="left"/>
    </xf>
    <xf numFmtId="0" fontId="4" fillId="0" borderId="28" xfId="0" applyFont="1" applyBorder="1"/>
    <xf numFmtId="0" fontId="15" fillId="0" borderId="0" xfId="0" applyFont="1" applyFill="1" applyBorder="1" applyAlignment="1">
      <alignment horizontal="center" vertical="center" wrapText="1"/>
    </xf>
    <xf numFmtId="0" fontId="15" fillId="2" borderId="31" xfId="0" applyFont="1" applyFill="1" applyBorder="1" applyAlignment="1">
      <alignment horizontal="center" vertical="center"/>
    </xf>
    <xf numFmtId="0" fontId="4" fillId="5" borderId="36" xfId="0" applyFont="1" applyFill="1" applyBorder="1"/>
    <xf numFmtId="0" fontId="15" fillId="2" borderId="18" xfId="0" applyFont="1" applyFill="1" applyBorder="1" applyAlignment="1">
      <alignment horizontal="center" vertical="center" wrapText="1"/>
    </xf>
    <xf numFmtId="0" fontId="15" fillId="2" borderId="20" xfId="0" applyFont="1" applyFill="1" applyBorder="1" applyAlignment="1">
      <alignment horizontal="center" vertical="center" wrapText="1"/>
    </xf>
    <xf numFmtId="43" fontId="4" fillId="0" borderId="23" xfId="1" applyFont="1" applyFill="1" applyBorder="1"/>
    <xf numFmtId="43" fontId="4" fillId="0" borderId="24" xfId="1" applyFont="1" applyFill="1" applyBorder="1"/>
    <xf numFmtId="0" fontId="15" fillId="2" borderId="44" xfId="0" applyFont="1" applyFill="1" applyBorder="1" applyAlignment="1">
      <alignment horizontal="center" vertical="center"/>
    </xf>
    <xf numFmtId="43" fontId="4" fillId="5" borderId="37" xfId="1" applyFont="1" applyFill="1" applyBorder="1"/>
    <xf numFmtId="0" fontId="13" fillId="2" borderId="10" xfId="0" applyFont="1" applyFill="1" applyBorder="1" applyAlignment="1">
      <alignment horizontal="center"/>
    </xf>
    <xf numFmtId="43" fontId="4" fillId="0" borderId="0" xfId="1" applyFont="1" applyBorder="1"/>
    <xf numFmtId="43" fontId="4" fillId="0" borderId="0" xfId="0" applyNumberFormat="1" applyFont="1" applyBorder="1"/>
    <xf numFmtId="0" fontId="15" fillId="0" borderId="0"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19" xfId="0" applyFont="1" applyFill="1" applyBorder="1" applyAlignment="1">
      <alignment horizontal="left" vertical="center" wrapText="1"/>
    </xf>
    <xf numFmtId="43" fontId="13" fillId="0" borderId="19" xfId="0" applyNumberFormat="1" applyFont="1" applyBorder="1"/>
    <xf numFmtId="0" fontId="15" fillId="0" borderId="2" xfId="0" applyFont="1" applyBorder="1" applyAlignment="1">
      <alignment horizontal="left"/>
    </xf>
    <xf numFmtId="0" fontId="15" fillId="0" borderId="42" xfId="0" applyFont="1" applyBorder="1" applyAlignment="1">
      <alignment horizontal="center"/>
    </xf>
    <xf numFmtId="0" fontId="15" fillId="0" borderId="46" xfId="0" applyFont="1" applyBorder="1" applyAlignment="1">
      <alignment horizontal="center"/>
    </xf>
    <xf numFmtId="0" fontId="4" fillId="0" borderId="2" xfId="0" applyFont="1" applyFill="1" applyBorder="1" applyAlignment="1">
      <alignment horizontal="center"/>
    </xf>
    <xf numFmtId="0" fontId="4" fillId="0" borderId="23" xfId="0" applyFont="1" applyFill="1" applyBorder="1" applyAlignment="1">
      <alignment horizontal="left"/>
    </xf>
    <xf numFmtId="0" fontId="11" fillId="0" borderId="0" xfId="0" applyFont="1" applyFill="1" applyBorder="1" applyAlignment="1">
      <alignment horizontal="center"/>
    </xf>
    <xf numFmtId="0" fontId="4" fillId="0" borderId="26" xfId="0" applyFont="1" applyFill="1" applyBorder="1" applyAlignment="1">
      <alignment horizontal="center"/>
    </xf>
    <xf numFmtId="0" fontId="4" fillId="0" borderId="21" xfId="0" applyFont="1" applyFill="1" applyBorder="1" applyAlignment="1">
      <alignment horizontal="center"/>
    </xf>
    <xf numFmtId="0" fontId="0" fillId="0" borderId="1" xfId="0" applyFont="1" applyFill="1" applyBorder="1"/>
    <xf numFmtId="0" fontId="12" fillId="0" borderId="1" xfId="0" applyFont="1" applyFill="1" applyBorder="1" applyAlignment="1">
      <alignment horizontal="left"/>
    </xf>
    <xf numFmtId="0" fontId="12" fillId="0" borderId="1" xfId="0" applyFont="1" applyFill="1" applyBorder="1" applyAlignment="1">
      <alignment horizontal="left" wrapText="1"/>
    </xf>
    <xf numFmtId="0" fontId="4" fillId="0" borderId="21" xfId="0" applyFont="1" applyFill="1" applyBorder="1" applyAlignment="1"/>
    <xf numFmtId="0" fontId="4" fillId="0" borderId="21" xfId="0" applyFont="1" applyFill="1" applyBorder="1"/>
    <xf numFmtId="0" fontId="13" fillId="0" borderId="21" xfId="0" applyFont="1" applyFill="1" applyBorder="1"/>
    <xf numFmtId="0" fontId="15" fillId="0" borderId="21" xfId="0" applyFont="1" applyFill="1" applyBorder="1" applyAlignment="1">
      <alignment horizontal="center"/>
    </xf>
    <xf numFmtId="49" fontId="17" fillId="0" borderId="1" xfId="0" applyNumberFormat="1" applyFont="1" applyFill="1" applyBorder="1" applyAlignment="1">
      <alignment horizontal="left" vertical="center"/>
    </xf>
    <xf numFmtId="0" fontId="15" fillId="0" borderId="23" xfId="0" applyFont="1" applyFill="1" applyBorder="1" applyAlignment="1">
      <alignment horizontal="center"/>
    </xf>
    <xf numFmtId="0" fontId="12" fillId="0" borderId="2" xfId="0" applyFont="1" applyFill="1" applyBorder="1" applyAlignment="1">
      <alignment horizontal="left" wrapText="1"/>
    </xf>
    <xf numFmtId="0" fontId="4" fillId="0" borderId="0" xfId="0" applyFont="1" applyFill="1" applyAlignment="1">
      <alignment horizontal="center"/>
    </xf>
    <xf numFmtId="0" fontId="4" fillId="0" borderId="0" xfId="0" applyFont="1" applyFill="1"/>
    <xf numFmtId="0" fontId="4" fillId="0" borderId="0" xfId="0" applyFont="1" applyFill="1" applyBorder="1" applyAlignment="1">
      <alignment horizontal="center"/>
    </xf>
    <xf numFmtId="0" fontId="4" fillId="0" borderId="0" xfId="0" applyFont="1" applyFill="1" applyBorder="1"/>
    <xf numFmtId="14" fontId="14" fillId="0" borderId="12" xfId="0" applyNumberFormat="1"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left"/>
    </xf>
    <xf numFmtId="0" fontId="13" fillId="0" borderId="1" xfId="0" applyFont="1" applyBorder="1" applyAlignment="1">
      <alignment horizontal="center"/>
    </xf>
    <xf numFmtId="166" fontId="4" fillId="0" borderId="0" xfId="1" applyNumberFormat="1" applyFont="1" applyFill="1" applyBorder="1" applyAlignment="1"/>
    <xf numFmtId="0" fontId="16" fillId="0" borderId="15" xfId="0" applyFont="1" applyFill="1" applyBorder="1" applyAlignment="1">
      <alignment horizontal="center" vertical="center"/>
    </xf>
    <xf numFmtId="0" fontId="4" fillId="0" borderId="17" xfId="0" applyFont="1" applyBorder="1"/>
    <xf numFmtId="0" fontId="4" fillId="0" borderId="13" xfId="0" applyFont="1" applyBorder="1"/>
    <xf numFmtId="0" fontId="15" fillId="0" borderId="17" xfId="0" applyFont="1" applyBorder="1" applyAlignment="1">
      <alignment horizontal="center"/>
    </xf>
    <xf numFmtId="0" fontId="4" fillId="0" borderId="40" xfId="0" applyFont="1" applyFill="1" applyBorder="1"/>
    <xf numFmtId="0" fontId="15" fillId="0" borderId="13" xfId="0" applyFont="1" applyBorder="1" applyAlignment="1">
      <alignment horizontal="center"/>
    </xf>
    <xf numFmtId="0" fontId="16" fillId="0" borderId="45" xfId="0"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40" xfId="0" applyFont="1" applyFill="1" applyBorder="1" applyAlignment="1">
      <alignment horizontal="left" vertical="center"/>
    </xf>
    <xf numFmtId="0" fontId="15" fillId="0" borderId="40" xfId="0" applyFont="1" applyFill="1" applyBorder="1" applyAlignment="1">
      <alignment horizontal="left" vertical="center" wrapText="1"/>
    </xf>
    <xf numFmtId="0" fontId="4" fillId="0" borderId="44" xfId="0" applyFont="1" applyBorder="1"/>
    <xf numFmtId="0" fontId="4" fillId="0" borderId="30" xfId="0" applyFont="1" applyBorder="1"/>
    <xf numFmtId="0" fontId="15" fillId="0" borderId="31" xfId="0" applyFont="1" applyFill="1" applyBorder="1" applyAlignment="1">
      <alignment horizontal="center" vertical="center" wrapText="1"/>
    </xf>
    <xf numFmtId="0" fontId="4" fillId="0" borderId="34" xfId="0" applyFont="1" applyFill="1" applyBorder="1"/>
    <xf numFmtId="0" fontId="4" fillId="0" borderId="23" xfId="0" applyFont="1" applyFill="1" applyBorder="1"/>
    <xf numFmtId="0" fontId="15" fillId="0" borderId="42" xfId="0" applyFont="1" applyBorder="1" applyAlignment="1">
      <alignment horizontal="left"/>
    </xf>
    <xf numFmtId="43" fontId="0" fillId="0" borderId="42" xfId="0" applyNumberFormat="1" applyBorder="1" applyAlignment="1">
      <alignment horizontal="left"/>
    </xf>
    <xf numFmtId="43" fontId="0" fillId="0" borderId="42" xfId="1" applyFont="1" applyFill="1" applyBorder="1" applyAlignment="1">
      <alignment horizontal="left"/>
    </xf>
    <xf numFmtId="0" fontId="4" fillId="0" borderId="43" xfId="0" applyFont="1" applyBorder="1"/>
    <xf numFmtId="0" fontId="16" fillId="0" borderId="43" xfId="0" applyFont="1" applyBorder="1" applyAlignment="1">
      <alignment horizontal="center"/>
    </xf>
    <xf numFmtId="0" fontId="11" fillId="0" borderId="28" xfId="0" applyFont="1" applyFill="1" applyBorder="1" applyAlignment="1">
      <alignment horizontal="center"/>
    </xf>
    <xf numFmtId="0" fontId="11" fillId="0" borderId="42" xfId="0" applyFont="1" applyFill="1" applyBorder="1" applyAlignment="1">
      <alignment horizontal="center"/>
    </xf>
    <xf numFmtId="0" fontId="4" fillId="0" borderId="42" xfId="0" applyFont="1" applyFill="1" applyBorder="1" applyAlignment="1">
      <alignment horizontal="center"/>
    </xf>
    <xf numFmtId="0" fontId="16" fillId="0" borderId="0" xfId="0" applyFont="1" applyFill="1" applyBorder="1" applyAlignment="1">
      <alignment horizontal="center" vertical="center"/>
    </xf>
    <xf numFmtId="0" fontId="15" fillId="0" borderId="5" xfId="0" applyFont="1" applyFill="1" applyBorder="1" applyAlignment="1">
      <alignment horizontal="left" vertical="center" wrapText="1"/>
    </xf>
    <xf numFmtId="0" fontId="4" fillId="0" borderId="28" xfId="0" applyFont="1" applyFill="1" applyBorder="1"/>
    <xf numFmtId="0" fontId="15" fillId="0" borderId="34" xfId="0" applyFont="1" applyFill="1" applyBorder="1" applyAlignment="1">
      <alignment horizontal="center"/>
    </xf>
    <xf numFmtId="0" fontId="12" fillId="0" borderId="21" xfId="0" applyFont="1" applyFill="1" applyBorder="1" applyAlignment="1">
      <alignment horizontal="left" wrapText="1"/>
    </xf>
    <xf numFmtId="43" fontId="0" fillId="0" borderId="22" xfId="1" applyFont="1" applyFill="1" applyBorder="1" applyAlignment="1">
      <alignment horizontal="left"/>
    </xf>
    <xf numFmtId="0" fontId="12" fillId="0" borderId="23" xfId="0" applyFont="1" applyFill="1" applyBorder="1" applyAlignment="1">
      <alignment horizontal="left" wrapText="1"/>
    </xf>
    <xf numFmtId="43" fontId="0" fillId="0" borderId="24" xfId="1" applyFont="1" applyFill="1" applyBorder="1" applyAlignment="1">
      <alignment horizontal="left"/>
    </xf>
    <xf numFmtId="0" fontId="15" fillId="0" borderId="18" xfId="0" applyFont="1" applyFill="1" applyBorder="1" applyAlignment="1">
      <alignment horizontal="left" vertical="center" wrapText="1"/>
    </xf>
    <xf numFmtId="43" fontId="13" fillId="0" borderId="20" xfId="0" applyNumberFormat="1" applyFont="1" applyBorder="1"/>
    <xf numFmtId="43" fontId="0" fillId="0" borderId="0" xfId="0" applyNumberFormat="1" applyBorder="1" applyAlignment="1">
      <alignment horizontal="left"/>
    </xf>
    <xf numFmtId="43" fontId="0" fillId="0" borderId="0" xfId="1" applyFont="1" applyFill="1" applyBorder="1" applyAlignment="1">
      <alignment horizontal="left"/>
    </xf>
    <xf numFmtId="0" fontId="15" fillId="0" borderId="15" xfId="0" applyFont="1" applyFill="1" applyBorder="1" applyAlignment="1">
      <alignment horizontal="center"/>
    </xf>
    <xf numFmtId="0" fontId="12" fillId="0" borderId="17" xfId="0" applyFont="1" applyFill="1" applyBorder="1" applyAlignment="1">
      <alignment horizontal="left" wrapText="1"/>
    </xf>
    <xf numFmtId="49" fontId="18" fillId="0" borderId="1" xfId="0" applyNumberFormat="1" applyFont="1" applyFill="1" applyBorder="1" applyAlignment="1">
      <alignment horizontal="left" vertical="center"/>
    </xf>
    <xf numFmtId="0" fontId="4" fillId="0" borderId="7" xfId="0" applyFont="1" applyBorder="1"/>
    <xf numFmtId="0" fontId="4" fillId="0" borderId="47" xfId="0" applyFont="1" applyFill="1" applyBorder="1"/>
    <xf numFmtId="0" fontId="12" fillId="0" borderId="42" xfId="0" applyFont="1" applyFill="1" applyBorder="1" applyAlignment="1">
      <alignment horizontal="left" wrapText="1"/>
    </xf>
    <xf numFmtId="0" fontId="4" fillId="0" borderId="42" xfId="0" applyFont="1" applyBorder="1" applyAlignment="1">
      <alignment horizontal="left"/>
    </xf>
    <xf numFmtId="0" fontId="4" fillId="0" borderId="37" xfId="0" applyFont="1" applyBorder="1"/>
    <xf numFmtId="0" fontId="4" fillId="0" borderId="38" xfId="0" applyFont="1" applyBorder="1"/>
    <xf numFmtId="0" fontId="4" fillId="0" borderId="36" xfId="0" applyFont="1" applyBorder="1"/>
    <xf numFmtId="0" fontId="15" fillId="0" borderId="40" xfId="0" applyFont="1" applyBorder="1" applyAlignment="1">
      <alignment horizontal="center"/>
    </xf>
    <xf numFmtId="0" fontId="0" fillId="0" borderId="0" xfId="0" applyAlignment="1">
      <alignment vertical="center"/>
    </xf>
    <xf numFmtId="0" fontId="0" fillId="0" borderId="0" xfId="0" applyAlignment="1">
      <alignment horizontal="left" vertical="top"/>
    </xf>
    <xf numFmtId="0" fontId="8" fillId="0" borderId="0" xfId="0" applyFont="1" applyAlignment="1">
      <alignment horizontal="left" vertical="top"/>
    </xf>
    <xf numFmtId="44" fontId="0" fillId="0" borderId="0" xfId="3" applyFont="1"/>
    <xf numFmtId="165" fontId="20" fillId="0" borderId="0" xfId="0" applyNumberFormat="1" applyFont="1" applyBorder="1" applyAlignment="1">
      <alignment horizontal="left" vertical="top"/>
    </xf>
    <xf numFmtId="0" fontId="2" fillId="4" borderId="33" xfId="0" applyFont="1" applyFill="1" applyBorder="1" applyAlignment="1">
      <alignment horizontal="center" vertical="center"/>
    </xf>
    <xf numFmtId="44" fontId="2" fillId="4" borderId="48" xfId="3" applyFont="1" applyFill="1" applyBorder="1" applyAlignment="1">
      <alignment horizontal="center" vertical="center" wrapText="1"/>
    </xf>
    <xf numFmtId="0" fontId="0" fillId="0" borderId="0" xfId="0" applyFont="1" applyAlignment="1">
      <alignment vertical="center"/>
    </xf>
    <xf numFmtId="0" fontId="1" fillId="0" borderId="0" xfId="0" applyFont="1" applyAlignment="1">
      <alignment horizontal="left" vertical="center"/>
    </xf>
    <xf numFmtId="0" fontId="1" fillId="0" borderId="0" xfId="0" applyFont="1"/>
    <xf numFmtId="0" fontId="9" fillId="0" borderId="0" xfId="0" applyFont="1" applyAlignment="1">
      <alignment horizontal="left" vertical="center"/>
    </xf>
    <xf numFmtId="0" fontId="8" fillId="0" borderId="0" xfId="0" applyFont="1"/>
    <xf numFmtId="0" fontId="21" fillId="0" borderId="0" xfId="0" applyFont="1" applyAlignment="1">
      <alignment horizontal="left" vertical="center"/>
    </xf>
    <xf numFmtId="0" fontId="22" fillId="0" borderId="0" xfId="0" applyFont="1"/>
    <xf numFmtId="0" fontId="22" fillId="0" borderId="0" xfId="0" applyFont="1" applyAlignment="1">
      <alignment horizontal="left" vertical="center"/>
    </xf>
    <xf numFmtId="0" fontId="23" fillId="0" borderId="0" xfId="0" applyFont="1"/>
    <xf numFmtId="44" fontId="6" fillId="0" borderId="0" xfId="3" applyFont="1"/>
    <xf numFmtId="0" fontId="0" fillId="0" borderId="0" xfId="0" applyFont="1" applyAlignment="1">
      <alignment horizontal="left" vertical="top"/>
    </xf>
    <xf numFmtId="44" fontId="1" fillId="0" borderId="0" xfId="3" applyFont="1" applyAlignment="1">
      <alignment horizontal="center" vertical="center"/>
    </xf>
    <xf numFmtId="0" fontId="24" fillId="0" borderId="1" xfId="0" applyFont="1" applyBorder="1" applyAlignment="1">
      <alignment vertical="center"/>
    </xf>
    <xf numFmtId="44" fontId="6" fillId="0" borderId="0" xfId="3" applyFont="1" applyAlignment="1">
      <alignment horizontal="left" vertical="top"/>
    </xf>
    <xf numFmtId="0" fontId="26" fillId="0" borderId="0" xfId="0" applyFont="1" applyBorder="1" applyAlignment="1">
      <alignment horizontal="center" vertical="center"/>
    </xf>
    <xf numFmtId="0" fontId="25" fillId="0" borderId="0" xfId="0" applyFont="1" applyAlignment="1">
      <alignment horizontal="center" vertical="center"/>
    </xf>
    <xf numFmtId="0" fontId="27" fillId="4" borderId="1" xfId="0" applyFont="1" applyFill="1" applyBorder="1" applyAlignment="1">
      <alignment horizontal="center" vertical="center"/>
    </xf>
    <xf numFmtId="0" fontId="28" fillId="0" borderId="0" xfId="0" applyFont="1" applyBorder="1" applyAlignment="1">
      <alignment horizontal="center" vertical="center"/>
    </xf>
    <xf numFmtId="0" fontId="29" fillId="0" borderId="0" xfId="0" applyFont="1" applyAlignment="1">
      <alignment horizontal="center" vertical="center"/>
    </xf>
    <xf numFmtId="0" fontId="30" fillId="0" borderId="1" xfId="0" applyFont="1" applyBorder="1" applyAlignment="1">
      <alignment vertical="center"/>
    </xf>
    <xf numFmtId="8" fontId="30" fillId="0" borderId="1" xfId="0" applyNumberFormat="1" applyFont="1" applyBorder="1" applyAlignment="1">
      <alignment horizontal="right" vertical="center"/>
    </xf>
    <xf numFmtId="0" fontId="30" fillId="0" borderId="1" xfId="0" applyFont="1" applyBorder="1" applyAlignment="1">
      <alignment horizontal="center" vertical="center"/>
    </xf>
    <xf numFmtId="0" fontId="30" fillId="0" borderId="1" xfId="0" applyFont="1" applyBorder="1"/>
    <xf numFmtId="0" fontId="30" fillId="0" borderId="50" xfId="0" applyFont="1" applyBorder="1" applyAlignment="1">
      <alignment horizontal="left" vertical="center" wrapText="1"/>
    </xf>
    <xf numFmtId="0" fontId="24" fillId="0" borderId="1" xfId="0" applyFont="1" applyBorder="1" applyAlignment="1">
      <alignment horizontal="center" vertical="center"/>
    </xf>
    <xf numFmtId="0" fontId="30" fillId="0" borderId="1" xfId="0" applyFont="1" applyBorder="1" applyAlignment="1">
      <alignment horizontal="right" vertical="center"/>
    </xf>
    <xf numFmtId="14" fontId="30" fillId="0" borderId="1" xfId="0" applyNumberFormat="1" applyFont="1" applyBorder="1" applyAlignment="1">
      <alignment horizontal="center" vertical="center"/>
    </xf>
    <xf numFmtId="0" fontId="30" fillId="6" borderId="1" xfId="0" applyFont="1" applyFill="1" applyBorder="1" applyAlignment="1">
      <alignment horizontal="center" vertical="center"/>
    </xf>
    <xf numFmtId="0" fontId="24" fillId="6" borderId="1" xfId="0" applyFont="1" applyFill="1" applyBorder="1" applyAlignment="1">
      <alignment horizontal="center" vertical="center"/>
    </xf>
    <xf numFmtId="8" fontId="24" fillId="0" borderId="1" xfId="0" applyNumberFormat="1" applyFont="1" applyBorder="1" applyAlignment="1">
      <alignment horizontal="right" vertical="center"/>
    </xf>
    <xf numFmtId="0" fontId="30" fillId="0" borderId="0" xfId="0" applyFont="1" applyAlignment="1">
      <alignment horizontal="left" vertical="center" wrapText="1"/>
    </xf>
    <xf numFmtId="0" fontId="30" fillId="0" borderId="0" xfId="0" applyFont="1" applyAlignment="1">
      <alignment vertical="center"/>
    </xf>
    <xf numFmtId="0" fontId="31" fillId="0" borderId="0" xfId="0" applyFont="1" applyAlignment="1">
      <alignment horizontal="right" vertical="center"/>
    </xf>
    <xf numFmtId="8" fontId="31" fillId="0" borderId="1" xfId="0" applyNumberFormat="1" applyFont="1" applyBorder="1" applyAlignment="1">
      <alignment horizontal="right" vertical="center"/>
    </xf>
    <xf numFmtId="8" fontId="31" fillId="0" borderId="1" xfId="0" applyNumberFormat="1" applyFont="1" applyBorder="1" applyAlignment="1">
      <alignment horizontal="center" vertical="center"/>
    </xf>
    <xf numFmtId="0" fontId="24" fillId="7" borderId="49" xfId="0" applyFont="1" applyFill="1" applyBorder="1" applyAlignment="1">
      <alignment vertical="center" wrapText="1"/>
    </xf>
    <xf numFmtId="0" fontId="1" fillId="4" borderId="1" xfId="0" applyFont="1" applyFill="1" applyBorder="1" applyAlignment="1">
      <alignment horizontal="center" vertical="center" wrapText="1"/>
    </xf>
    <xf numFmtId="14" fontId="32" fillId="0" borderId="0" xfId="0" applyNumberFormat="1" applyFont="1" applyAlignment="1">
      <alignment horizontal="center" vertical="top"/>
    </xf>
    <xf numFmtId="164" fontId="30" fillId="0" borderId="1" xfId="0" applyNumberFormat="1" applyFont="1" applyBorder="1" applyAlignment="1">
      <alignment horizontal="center" vertical="center"/>
    </xf>
    <xf numFmtId="167" fontId="30" fillId="0" borderId="1" xfId="0" applyNumberFormat="1" applyFont="1" applyBorder="1" applyAlignment="1">
      <alignment horizontal="center" vertical="center"/>
    </xf>
    <xf numFmtId="44" fontId="33" fillId="0" borderId="0" xfId="3" applyFont="1" applyAlignment="1">
      <alignment horizontal="center" vertical="center"/>
    </xf>
    <xf numFmtId="0" fontId="24" fillId="0" borderId="49" xfId="0" applyFont="1" applyFill="1" applyBorder="1" applyAlignment="1">
      <alignment horizontal="left" vertical="center" wrapText="1"/>
    </xf>
    <xf numFmtId="167" fontId="24"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4" fillId="0" borderId="50" xfId="0" applyFont="1" applyBorder="1" applyAlignment="1">
      <alignment horizontal="left" vertical="center" wrapText="1"/>
    </xf>
    <xf numFmtId="0" fontId="24" fillId="0" borderId="51" xfId="0" applyFont="1" applyBorder="1" applyAlignment="1">
      <alignment horizontal="left" vertical="center" wrapText="1"/>
    </xf>
    <xf numFmtId="0" fontId="24" fillId="0" borderId="1" xfId="0" applyFont="1" applyBorder="1" applyAlignment="1">
      <alignment horizontal="left" vertical="center" wrapText="1"/>
    </xf>
    <xf numFmtId="0" fontId="24" fillId="0" borderId="1" xfId="0" applyFont="1" applyFill="1" applyBorder="1" applyAlignment="1">
      <alignment horizontal="left" vertical="center" wrapText="1"/>
    </xf>
    <xf numFmtId="167" fontId="24" fillId="0" borderId="1" xfId="0" applyNumberFormat="1" applyFont="1" applyBorder="1" applyAlignment="1">
      <alignment horizontal="center" vertical="center"/>
    </xf>
    <xf numFmtId="164" fontId="5" fillId="4" borderId="7" xfId="0" applyNumberFormat="1" applyFont="1" applyFill="1" applyBorder="1" applyAlignment="1">
      <alignment horizontal="center"/>
    </xf>
    <xf numFmtId="164" fontId="5" fillId="4" borderId="8" xfId="0" applyNumberFormat="1" applyFont="1" applyFill="1" applyBorder="1" applyAlignment="1">
      <alignment horizontal="center"/>
    </xf>
    <xf numFmtId="164" fontId="5" fillId="4" borderId="9" xfId="0" applyNumberFormat="1" applyFont="1" applyFill="1" applyBorder="1" applyAlignment="1">
      <alignment horizontal="center"/>
    </xf>
    <xf numFmtId="0" fontId="5" fillId="0" borderId="0" xfId="0" applyFont="1" applyAlignment="1">
      <alignment horizontal="center"/>
    </xf>
    <xf numFmtId="0" fontId="4" fillId="0" borderId="0" xfId="0" applyFont="1" applyAlignment="1">
      <alignment horizontal="center"/>
    </xf>
    <xf numFmtId="43" fontId="13" fillId="0" borderId="12" xfId="1" applyFont="1" applyFill="1" applyBorder="1" applyAlignment="1">
      <alignment horizontal="center"/>
    </xf>
    <xf numFmtId="43" fontId="13" fillId="0" borderId="6" xfId="1" applyFont="1" applyFill="1" applyBorder="1" applyAlignment="1">
      <alignment horizontal="center"/>
    </xf>
    <xf numFmtId="43" fontId="13" fillId="0" borderId="11" xfId="1" applyFont="1" applyFill="1" applyBorder="1" applyAlignment="1">
      <alignment horizontal="center"/>
    </xf>
    <xf numFmtId="0" fontId="4" fillId="0" borderId="44" xfId="0" applyFont="1" applyBorder="1" applyAlignment="1">
      <alignment horizontal="left"/>
    </xf>
    <xf numFmtId="0" fontId="4" fillId="0" borderId="30" xfId="0" applyFont="1" applyBorder="1" applyAlignment="1">
      <alignment horizontal="left"/>
    </xf>
    <xf numFmtId="0" fontId="4" fillId="0" borderId="31" xfId="0" applyFont="1" applyBorder="1" applyAlignment="1">
      <alignment horizontal="left"/>
    </xf>
    <xf numFmtId="0" fontId="13" fillId="0" borderId="27" xfId="0" applyFont="1" applyBorder="1" applyAlignment="1">
      <alignment horizontal="center"/>
    </xf>
    <xf numFmtId="0" fontId="13" fillId="0" borderId="28" xfId="0" applyFont="1" applyBorder="1" applyAlignment="1">
      <alignment horizontal="center"/>
    </xf>
    <xf numFmtId="0" fontId="13" fillId="0" borderId="33" xfId="0" applyFont="1" applyBorder="1" applyAlignment="1">
      <alignment horizontal="center"/>
    </xf>
    <xf numFmtId="0" fontId="13" fillId="0" borderId="15" xfId="0" applyFont="1" applyBorder="1" applyAlignment="1">
      <alignment horizontal="center"/>
    </xf>
    <xf numFmtId="0" fontId="13" fillId="0" borderId="17" xfId="0" applyFont="1" applyBorder="1" applyAlignment="1">
      <alignment horizontal="center"/>
    </xf>
    <xf numFmtId="0" fontId="13" fillId="0" borderId="13" xfId="0" applyFont="1" applyBorder="1" applyAlignment="1">
      <alignment horizontal="center"/>
    </xf>
    <xf numFmtId="0" fontId="13" fillId="0" borderId="26" xfId="0" applyFont="1" applyBorder="1" applyAlignment="1">
      <alignment horizontal="center"/>
    </xf>
    <xf numFmtId="0" fontId="13" fillId="0" borderId="25" xfId="0" applyFont="1" applyBorder="1" applyAlignment="1">
      <alignment horizontal="center"/>
    </xf>
    <xf numFmtId="0" fontId="13" fillId="0" borderId="39" xfId="0" applyFont="1" applyBorder="1" applyAlignment="1">
      <alignment horizontal="center"/>
    </xf>
    <xf numFmtId="0" fontId="24" fillId="0" borderId="52" xfId="0" applyFont="1" applyBorder="1" applyAlignment="1">
      <alignment horizontal="left" vertical="center" wrapText="1"/>
    </xf>
    <xf numFmtId="0" fontId="24" fillId="0" borderId="53" xfId="0" applyFont="1" applyBorder="1" applyAlignment="1">
      <alignment horizontal="left" vertical="center" wrapText="1"/>
    </xf>
  </cellXfs>
  <cellStyles count="4">
    <cellStyle name="Comma" xfId="1" builtinId="3"/>
    <cellStyle name="Currency" xfId="3" builtinId="4"/>
    <cellStyle name="Normal" xfId="0" builtinId="0"/>
    <cellStyle name="Normal 2 2" xfId="2" xr:uid="{00000000-0005-0000-0000-000003000000}"/>
  </cellStyles>
  <dxfs count="0"/>
  <tableStyles count="0" defaultTableStyle="TableStyleMedium2" defaultPivotStyle="PivotStyleLight16"/>
  <colors>
    <mruColors>
      <color rgb="FFFF0000"/>
      <color rgb="FFFF66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Gaines, Missy L (PARKS)" id="{61BD59B1-358C-46F5-8A99-F056B154B936}" userId="S::Missy.Gaines@ky.gov::9762d446-042e-4440-a225-d23efb5075b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4-11-15T14:38:43.19" personId="{61BD59B1-358C-46F5-8A99-F056B154B936}" id="{3C01F218-8821-4B58-A955-7F2945D91B02}">
    <text>We have $770,600 in CAWB for Design 11/15/24</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123"/>
  <sheetViews>
    <sheetView zoomScaleNormal="100" workbookViewId="0">
      <selection activeCell="B5" sqref="B5"/>
    </sheetView>
  </sheetViews>
  <sheetFormatPr defaultRowHeight="14.5" x14ac:dyDescent="0.35"/>
  <cols>
    <col min="1" max="1" width="25.54296875" bestFit="1" customWidth="1"/>
    <col min="2" max="2" width="25.453125" bestFit="1" customWidth="1"/>
    <col min="3" max="3" width="60.1796875" bestFit="1" customWidth="1"/>
    <col min="4" max="4" width="22.54296875" bestFit="1" customWidth="1"/>
    <col min="5" max="5" width="17" bestFit="1" customWidth="1"/>
    <col min="6" max="6" width="13.453125" bestFit="1" customWidth="1"/>
    <col min="7" max="7" width="15" bestFit="1" customWidth="1"/>
    <col min="8" max="8" width="10.81640625" bestFit="1" customWidth="1"/>
    <col min="9" max="9" width="23.1796875" bestFit="1" customWidth="1"/>
    <col min="10" max="10" width="18.1796875" bestFit="1" customWidth="1"/>
    <col min="11" max="11" width="63.1796875" bestFit="1" customWidth="1"/>
  </cols>
  <sheetData>
    <row r="1" spans="1:11" ht="18.5" x14ac:dyDescent="0.45">
      <c r="A1" s="217" t="s">
        <v>179</v>
      </c>
      <c r="B1" s="217"/>
      <c r="C1" s="217"/>
      <c r="D1" s="217"/>
    </row>
    <row r="2" spans="1:11" ht="15.5" x14ac:dyDescent="0.35">
      <c r="A2" s="218" t="s">
        <v>220</v>
      </c>
      <c r="B2" s="218"/>
      <c r="C2" s="218"/>
      <c r="D2" s="218"/>
    </row>
    <row r="3" spans="1:11" ht="18.5" x14ac:dyDescent="0.45">
      <c r="A3" s="5"/>
      <c r="B3" s="214" t="s">
        <v>202</v>
      </c>
      <c r="C3" s="215"/>
      <c r="D3" s="216"/>
    </row>
    <row r="4" spans="1:11" ht="18.5" x14ac:dyDescent="0.45">
      <c r="A4" s="5"/>
      <c r="B4" s="14" t="s">
        <v>176</v>
      </c>
      <c r="C4" s="14" t="s">
        <v>177</v>
      </c>
      <c r="D4" s="14" t="s">
        <v>201</v>
      </c>
    </row>
    <row r="5" spans="1:11" ht="18.5" x14ac:dyDescent="0.45">
      <c r="A5" s="5"/>
      <c r="B5" s="21" t="e">
        <f>B12+B39+B57+B69+B74+B83+B93+B108</f>
        <v>#REF!</v>
      </c>
      <c r="C5" s="21" t="e">
        <f>C12+C39+C57+C69+C74+C83+C93+C108</f>
        <v>#REF!</v>
      </c>
      <c r="D5" s="21" t="e">
        <f>D12+D39+D57+D69+D74+D83+D93+D108</f>
        <v>#REF!</v>
      </c>
    </row>
    <row r="6" spans="1:11" ht="18.5" x14ac:dyDescent="0.45">
      <c r="A6" s="14" t="s">
        <v>205</v>
      </c>
      <c r="B6" s="22" t="e">
        <f>B12+B39+B57+B74+E86</f>
        <v>#REF!</v>
      </c>
      <c r="C6" s="22" t="e">
        <f>C12+C39+C57+C74+F86</f>
        <v>#REF!</v>
      </c>
      <c r="D6" s="22" t="e">
        <f>D12+D39+D57+D74+G86</f>
        <v>#REF!</v>
      </c>
    </row>
    <row r="7" spans="1:11" ht="18.5" x14ac:dyDescent="0.45">
      <c r="A7" s="14" t="s">
        <v>206</v>
      </c>
      <c r="B7" s="22" t="e">
        <f>B93</f>
        <v>#REF!</v>
      </c>
      <c r="C7" s="22" t="e">
        <f>C93</f>
        <v>#REF!</v>
      </c>
      <c r="D7" s="22" t="e">
        <f>D93</f>
        <v>#REF!</v>
      </c>
    </row>
    <row r="8" spans="1:11" ht="18.5" x14ac:dyDescent="0.45">
      <c r="A8" s="14" t="s">
        <v>175</v>
      </c>
      <c r="B8" s="22" t="e">
        <f>B108</f>
        <v>#REF!</v>
      </c>
      <c r="C8" s="22" t="e">
        <f>C108</f>
        <v>#REF!</v>
      </c>
      <c r="D8" s="22" t="e">
        <f>D108</f>
        <v>#REF!</v>
      </c>
    </row>
    <row r="9" spans="1:11" ht="18.5" x14ac:dyDescent="0.45">
      <c r="A9" s="14" t="s">
        <v>207</v>
      </c>
      <c r="B9" s="22" t="e">
        <f>B69+E85+E87+E88+E90</f>
        <v>#REF!</v>
      </c>
      <c r="C9" s="22" t="e">
        <f>C69+F85+F87+F88+F90</f>
        <v>#REF!</v>
      </c>
      <c r="D9" s="22" t="e">
        <f>D69+G85+G87+G88+G90</f>
        <v>#REF!</v>
      </c>
    </row>
    <row r="10" spans="1:11" ht="15.5" x14ac:dyDescent="0.35">
      <c r="A10" s="5"/>
      <c r="B10" s="5"/>
      <c r="C10" s="5"/>
      <c r="D10" s="5"/>
    </row>
    <row r="11" spans="1:11" ht="18.5" x14ac:dyDescent="0.45">
      <c r="A11" s="19"/>
      <c r="B11" s="20" t="s">
        <v>176</v>
      </c>
      <c r="C11" s="20" t="s">
        <v>177</v>
      </c>
      <c r="D11" s="20" t="s">
        <v>178</v>
      </c>
    </row>
    <row r="12" spans="1:11" ht="19" thickBot="1" x14ac:dyDescent="0.5">
      <c r="A12" s="9" t="s">
        <v>169</v>
      </c>
      <c r="B12" s="10" t="e">
        <f>SUM(E14:E32)</f>
        <v>#REF!</v>
      </c>
      <c r="C12" s="10" t="e">
        <f>SUM(F14:F32)</f>
        <v>#REF!</v>
      </c>
      <c r="D12" s="11" t="e">
        <f>SUM(G14:G32)</f>
        <v>#REF!</v>
      </c>
    </row>
    <row r="13" spans="1:11" ht="42" x14ac:dyDescent="0.35">
      <c r="A13" s="1" t="s">
        <v>0</v>
      </c>
      <c r="B13" s="1" t="s">
        <v>1</v>
      </c>
      <c r="C13" s="1" t="s">
        <v>2</v>
      </c>
      <c r="D13" s="1" t="s">
        <v>3</v>
      </c>
      <c r="E13" s="1" t="s">
        <v>4</v>
      </c>
      <c r="F13" s="1" t="s">
        <v>5</v>
      </c>
      <c r="G13" s="1" t="s">
        <v>6</v>
      </c>
      <c r="H13" s="3" t="s">
        <v>9</v>
      </c>
      <c r="I13" s="1" t="s">
        <v>8</v>
      </c>
      <c r="J13" s="3" t="s">
        <v>198</v>
      </c>
      <c r="K13" s="1" t="s">
        <v>7</v>
      </c>
    </row>
    <row r="14" spans="1:11" x14ac:dyDescent="0.35">
      <c r="A14" s="15" t="s">
        <v>85</v>
      </c>
      <c r="B14" s="15" t="s">
        <v>10</v>
      </c>
      <c r="C14" s="15" t="s">
        <v>107</v>
      </c>
      <c r="D14" s="15" t="s">
        <v>87</v>
      </c>
      <c r="E14" s="12">
        <v>7975600</v>
      </c>
      <c r="F14" s="12">
        <v>358760.92</v>
      </c>
      <c r="G14" s="12">
        <v>128461.68</v>
      </c>
      <c r="H14" s="16">
        <v>34082</v>
      </c>
      <c r="I14" s="17" t="s">
        <v>180</v>
      </c>
      <c r="J14" s="15"/>
      <c r="K14" s="15"/>
    </row>
    <row r="15" spans="1:11" x14ac:dyDescent="0.35">
      <c r="A15" s="15" t="s">
        <v>85</v>
      </c>
      <c r="B15" s="15" t="s">
        <v>11</v>
      </c>
      <c r="C15" s="15" t="s">
        <v>102</v>
      </c>
      <c r="D15" s="15" t="s">
        <v>87</v>
      </c>
      <c r="E15" s="12" t="e">
        <v>#REF!</v>
      </c>
      <c r="F15" s="12" t="e">
        <v>#REF!</v>
      </c>
      <c r="G15" s="12" t="e">
        <v>#REF!</v>
      </c>
      <c r="H15" s="16">
        <v>38870</v>
      </c>
      <c r="I15" s="17"/>
      <c r="J15" s="15"/>
      <c r="K15" s="15"/>
    </row>
    <row r="16" spans="1:11" x14ac:dyDescent="0.35">
      <c r="A16" s="15" t="s">
        <v>85</v>
      </c>
      <c r="B16" s="15" t="s">
        <v>12</v>
      </c>
      <c r="C16" s="15" t="s">
        <v>101</v>
      </c>
      <c r="D16" s="15" t="s">
        <v>87</v>
      </c>
      <c r="E16" s="12" t="e">
        <v>#REF!</v>
      </c>
      <c r="F16" s="12" t="e">
        <v>#REF!</v>
      </c>
      <c r="G16" s="12" t="e">
        <v>#REF!</v>
      </c>
      <c r="H16" s="16">
        <v>38871</v>
      </c>
      <c r="I16" s="17" t="s">
        <v>183</v>
      </c>
      <c r="J16" s="15"/>
      <c r="K16" s="15"/>
    </row>
    <row r="17" spans="1:11" x14ac:dyDescent="0.35">
      <c r="A17" s="15" t="s">
        <v>85</v>
      </c>
      <c r="B17" s="15" t="s">
        <v>13</v>
      </c>
      <c r="C17" s="15" t="s">
        <v>103</v>
      </c>
      <c r="D17" s="15" t="s">
        <v>87</v>
      </c>
      <c r="E17" s="12">
        <v>507700</v>
      </c>
      <c r="F17" s="12">
        <v>13968.9</v>
      </c>
      <c r="G17" s="12">
        <v>39130.129999999997</v>
      </c>
      <c r="H17" s="16">
        <v>39577</v>
      </c>
      <c r="I17" s="17" t="s">
        <v>183</v>
      </c>
      <c r="J17" s="15"/>
      <c r="K17" s="15"/>
    </row>
    <row r="18" spans="1:11" x14ac:dyDescent="0.35">
      <c r="A18" s="15" t="s">
        <v>85</v>
      </c>
      <c r="B18" s="15" t="s">
        <v>14</v>
      </c>
      <c r="C18" s="15" t="s">
        <v>95</v>
      </c>
      <c r="D18" s="15" t="s">
        <v>87</v>
      </c>
      <c r="E18" s="12">
        <v>204871.93</v>
      </c>
      <c r="F18" s="12">
        <v>23700</v>
      </c>
      <c r="G18" s="12">
        <v>23700</v>
      </c>
      <c r="H18" s="16">
        <v>39918</v>
      </c>
      <c r="I18" s="17"/>
      <c r="J18" s="15"/>
      <c r="K18" s="15"/>
    </row>
    <row r="19" spans="1:11" x14ac:dyDescent="0.35">
      <c r="A19" s="15" t="s">
        <v>85</v>
      </c>
      <c r="B19" s="15" t="s">
        <v>15</v>
      </c>
      <c r="C19" s="15" t="s">
        <v>96</v>
      </c>
      <c r="D19" s="15" t="s">
        <v>87</v>
      </c>
      <c r="E19" s="12">
        <v>159577.99</v>
      </c>
      <c r="F19" s="12">
        <v>7140</v>
      </c>
      <c r="G19" s="12">
        <v>7140</v>
      </c>
      <c r="H19" s="16">
        <v>39918</v>
      </c>
      <c r="I19" s="17"/>
      <c r="J19" s="15"/>
      <c r="K19" s="15"/>
    </row>
    <row r="20" spans="1:11" x14ac:dyDescent="0.35">
      <c r="A20" s="15" t="s">
        <v>85</v>
      </c>
      <c r="B20" s="15" t="s">
        <v>16</v>
      </c>
      <c r="C20" s="15" t="s">
        <v>92</v>
      </c>
      <c r="D20" s="15" t="s">
        <v>87</v>
      </c>
      <c r="E20" s="12">
        <v>135000</v>
      </c>
      <c r="F20" s="12">
        <v>59832.13</v>
      </c>
      <c r="G20" s="12">
        <v>59832.13</v>
      </c>
      <c r="H20" s="16">
        <v>40330</v>
      </c>
      <c r="I20" s="17" t="s">
        <v>182</v>
      </c>
      <c r="J20" s="15"/>
      <c r="K20" s="15"/>
    </row>
    <row r="21" spans="1:11" x14ac:dyDescent="0.35">
      <c r="A21" s="15" t="s">
        <v>85</v>
      </c>
      <c r="B21" s="15" t="s">
        <v>17</v>
      </c>
      <c r="C21" s="15" t="s">
        <v>91</v>
      </c>
      <c r="D21" s="15" t="s">
        <v>87</v>
      </c>
      <c r="E21" s="12">
        <v>46575</v>
      </c>
      <c r="F21" s="12">
        <v>10748.01</v>
      </c>
      <c r="G21" s="12">
        <v>11909.01</v>
      </c>
      <c r="H21" s="16">
        <v>42705</v>
      </c>
      <c r="I21" s="17" t="s">
        <v>184</v>
      </c>
      <c r="J21" s="15"/>
      <c r="K21" s="15"/>
    </row>
    <row r="22" spans="1:11" x14ac:dyDescent="0.35">
      <c r="A22" s="15" t="s">
        <v>85</v>
      </c>
      <c r="B22" s="15" t="s">
        <v>18</v>
      </c>
      <c r="C22" s="15" t="s">
        <v>97</v>
      </c>
      <c r="D22" s="15" t="s">
        <v>87</v>
      </c>
      <c r="E22" s="12" t="e">
        <v>#REF!</v>
      </c>
      <c r="F22" s="12" t="e">
        <v>#REF!</v>
      </c>
      <c r="G22" s="12" t="e">
        <v>#REF!</v>
      </c>
      <c r="H22" s="16">
        <v>41047</v>
      </c>
      <c r="I22" s="17" t="s">
        <v>181</v>
      </c>
      <c r="J22" s="15"/>
      <c r="K22" s="15"/>
    </row>
    <row r="23" spans="1:11" x14ac:dyDescent="0.35">
      <c r="A23" s="15" t="s">
        <v>85</v>
      </c>
      <c r="B23" s="15" t="s">
        <v>19</v>
      </c>
      <c r="C23" s="15" t="s">
        <v>98</v>
      </c>
      <c r="D23" s="15" t="s">
        <v>87</v>
      </c>
      <c r="E23" s="12">
        <v>65000</v>
      </c>
      <c r="F23" s="12">
        <v>43552.4</v>
      </c>
      <c r="G23" s="12">
        <v>43552.4</v>
      </c>
      <c r="H23" s="16">
        <v>41984</v>
      </c>
      <c r="I23" s="17" t="s">
        <v>181</v>
      </c>
      <c r="J23" s="15"/>
      <c r="K23" s="15"/>
    </row>
    <row r="24" spans="1:11" x14ac:dyDescent="0.35">
      <c r="A24" s="15" t="s">
        <v>85</v>
      </c>
      <c r="B24" s="15" t="s">
        <v>20</v>
      </c>
      <c r="C24" s="15" t="s">
        <v>105</v>
      </c>
      <c r="D24" s="15" t="s">
        <v>87</v>
      </c>
      <c r="E24" s="12">
        <v>197400</v>
      </c>
      <c r="F24" s="12">
        <v>63150.26</v>
      </c>
      <c r="G24" s="12">
        <v>65742.48</v>
      </c>
      <c r="H24" s="16">
        <v>41988</v>
      </c>
      <c r="I24" s="17" t="s">
        <v>181</v>
      </c>
      <c r="J24" s="15"/>
      <c r="K24" s="15"/>
    </row>
    <row r="25" spans="1:11" x14ac:dyDescent="0.35">
      <c r="A25" s="15" t="s">
        <v>85</v>
      </c>
      <c r="B25" s="15" t="s">
        <v>21</v>
      </c>
      <c r="C25" s="15" t="s">
        <v>104</v>
      </c>
      <c r="D25" s="15" t="s">
        <v>87</v>
      </c>
      <c r="E25" s="12">
        <v>161900</v>
      </c>
      <c r="F25" s="12">
        <v>13004.5</v>
      </c>
      <c r="G25" s="12">
        <v>13004.5</v>
      </c>
      <c r="H25" s="16">
        <v>41954</v>
      </c>
      <c r="I25" s="17" t="s">
        <v>185</v>
      </c>
      <c r="J25" s="15"/>
      <c r="K25" s="15"/>
    </row>
    <row r="26" spans="1:11" x14ac:dyDescent="0.35">
      <c r="A26" s="15" t="s">
        <v>85</v>
      </c>
      <c r="B26" s="15" t="s">
        <v>22</v>
      </c>
      <c r="C26" s="15" t="s">
        <v>100</v>
      </c>
      <c r="D26" s="15" t="s">
        <v>87</v>
      </c>
      <c r="E26" s="12">
        <v>195000</v>
      </c>
      <c r="F26" s="12">
        <v>122359.3</v>
      </c>
      <c r="G26" s="12">
        <v>22359.3</v>
      </c>
      <c r="H26" s="16">
        <v>42355</v>
      </c>
      <c r="I26" s="17" t="s">
        <v>183</v>
      </c>
      <c r="J26" s="15"/>
      <c r="K26" s="15"/>
    </row>
    <row r="27" spans="1:11" x14ac:dyDescent="0.35">
      <c r="A27" s="15" t="s">
        <v>85</v>
      </c>
      <c r="B27" s="15" t="s">
        <v>23</v>
      </c>
      <c r="C27" s="15" t="s">
        <v>94</v>
      </c>
      <c r="D27" s="15" t="s">
        <v>87</v>
      </c>
      <c r="E27" s="12">
        <v>18900</v>
      </c>
      <c r="F27" s="12">
        <v>9403</v>
      </c>
      <c r="G27" s="12">
        <v>9403</v>
      </c>
      <c r="H27" s="16">
        <v>42319</v>
      </c>
      <c r="I27" s="17" t="s">
        <v>183</v>
      </c>
      <c r="J27" s="15"/>
      <c r="K27" s="15"/>
    </row>
    <row r="28" spans="1:11" x14ac:dyDescent="0.35">
      <c r="A28" s="15" t="s">
        <v>85</v>
      </c>
      <c r="B28" s="15" t="s">
        <v>24</v>
      </c>
      <c r="C28" s="15" t="s">
        <v>108</v>
      </c>
      <c r="D28" s="15" t="s">
        <v>87</v>
      </c>
      <c r="E28" s="12" t="e">
        <v>#REF!</v>
      </c>
      <c r="F28" s="12" t="e">
        <v>#REF!</v>
      </c>
      <c r="G28" s="12" t="e">
        <v>#REF!</v>
      </c>
      <c r="H28" s="16">
        <v>42319</v>
      </c>
      <c r="I28" s="17" t="s">
        <v>183</v>
      </c>
      <c r="J28" s="15"/>
      <c r="K28" s="15"/>
    </row>
    <row r="29" spans="1:11" x14ac:dyDescent="0.35">
      <c r="A29" s="15" t="s">
        <v>85</v>
      </c>
      <c r="B29" s="15" t="s">
        <v>25</v>
      </c>
      <c r="C29" s="15" t="s">
        <v>93</v>
      </c>
      <c r="D29" s="15" t="s">
        <v>87</v>
      </c>
      <c r="E29" s="12" t="e">
        <v>#REF!</v>
      </c>
      <c r="F29" s="12" t="e">
        <v>#REF!</v>
      </c>
      <c r="G29" s="12" t="e">
        <v>#REF!</v>
      </c>
      <c r="H29" s="16">
        <v>42964</v>
      </c>
      <c r="I29" s="17"/>
      <c r="J29" s="15"/>
      <c r="K29" s="15"/>
    </row>
    <row r="30" spans="1:11" x14ac:dyDescent="0.35">
      <c r="A30" s="15" t="s">
        <v>85</v>
      </c>
      <c r="B30" s="15" t="s">
        <v>26</v>
      </c>
      <c r="C30" s="15" t="s">
        <v>109</v>
      </c>
      <c r="D30" s="15" t="s">
        <v>87</v>
      </c>
      <c r="E30" s="12">
        <v>75000</v>
      </c>
      <c r="F30" s="12">
        <v>42050</v>
      </c>
      <c r="G30" s="12">
        <v>42050</v>
      </c>
      <c r="H30" s="16">
        <v>43157</v>
      </c>
      <c r="I30" s="17" t="s">
        <v>181</v>
      </c>
      <c r="J30" s="15"/>
      <c r="K30" s="15"/>
    </row>
    <row r="31" spans="1:11" x14ac:dyDescent="0.35">
      <c r="A31" s="15" t="s">
        <v>85</v>
      </c>
      <c r="B31" s="15" t="s">
        <v>27</v>
      </c>
      <c r="C31" s="15" t="s">
        <v>99</v>
      </c>
      <c r="D31" s="15" t="s">
        <v>87</v>
      </c>
      <c r="E31" s="12" t="e">
        <v>#REF!</v>
      </c>
      <c r="F31" s="12" t="e">
        <v>#REF!</v>
      </c>
      <c r="G31" s="12" t="e">
        <v>#REF!</v>
      </c>
      <c r="H31" s="16">
        <v>43256</v>
      </c>
      <c r="I31" s="17" t="s">
        <v>183</v>
      </c>
      <c r="J31" s="15"/>
      <c r="K31" s="15"/>
    </row>
    <row r="32" spans="1:11" x14ac:dyDescent="0.35">
      <c r="A32" s="15" t="s">
        <v>85</v>
      </c>
      <c r="B32" s="15" t="s">
        <v>28</v>
      </c>
      <c r="C32" s="15" t="s">
        <v>106</v>
      </c>
      <c r="D32" s="15" t="s">
        <v>87</v>
      </c>
      <c r="E32" s="12">
        <v>455900</v>
      </c>
      <c r="F32" s="12">
        <v>368305</v>
      </c>
      <c r="G32" s="12">
        <v>377902.5</v>
      </c>
      <c r="H32" s="16">
        <v>43322</v>
      </c>
      <c r="I32" s="17" t="s">
        <v>181</v>
      </c>
      <c r="J32" s="15"/>
      <c r="K32" s="15"/>
    </row>
    <row r="33" spans="1:11" x14ac:dyDescent="0.35">
      <c r="A33" s="15" t="s">
        <v>85</v>
      </c>
      <c r="B33" s="15" t="s">
        <v>210</v>
      </c>
      <c r="C33" s="15" t="s">
        <v>211</v>
      </c>
      <c r="D33" s="15" t="s">
        <v>87</v>
      </c>
      <c r="E33" s="12">
        <v>70000</v>
      </c>
      <c r="F33" s="12">
        <v>55241.62</v>
      </c>
      <c r="G33" s="12">
        <v>70000</v>
      </c>
      <c r="H33" s="16">
        <v>43736</v>
      </c>
      <c r="I33" s="17" t="s">
        <v>186</v>
      </c>
      <c r="J33" s="15"/>
      <c r="K33" s="15"/>
    </row>
    <row r="34" spans="1:11" x14ac:dyDescent="0.35">
      <c r="A34" s="15" t="s">
        <v>85</v>
      </c>
      <c r="B34" s="15" t="s">
        <v>212</v>
      </c>
      <c r="C34" s="15" t="s">
        <v>213</v>
      </c>
      <c r="D34" s="15" t="s">
        <v>87</v>
      </c>
      <c r="E34" s="12" t="e">
        <v>#REF!</v>
      </c>
      <c r="F34" s="12" t="e">
        <v>#REF!</v>
      </c>
      <c r="G34" s="12" t="e">
        <v>#REF!</v>
      </c>
      <c r="H34" s="16">
        <v>43736</v>
      </c>
      <c r="I34" s="17" t="s">
        <v>183</v>
      </c>
      <c r="J34" s="15"/>
      <c r="K34" s="15"/>
    </row>
    <row r="35" spans="1:11" x14ac:dyDescent="0.35">
      <c r="A35" s="15" t="s">
        <v>85</v>
      </c>
      <c r="B35" s="15" t="s">
        <v>214</v>
      </c>
      <c r="C35" s="15" t="s">
        <v>215</v>
      </c>
      <c r="D35" s="15" t="s">
        <v>87</v>
      </c>
      <c r="E35" s="12">
        <v>132600</v>
      </c>
      <c r="F35" s="12">
        <v>42321.61</v>
      </c>
      <c r="G35" s="12">
        <v>42321.61</v>
      </c>
      <c r="H35" s="16">
        <v>43736</v>
      </c>
      <c r="I35" s="17" t="s">
        <v>216</v>
      </c>
      <c r="J35" s="15"/>
      <c r="K35" s="15"/>
    </row>
    <row r="36" spans="1:11" x14ac:dyDescent="0.35">
      <c r="A36" s="15" t="s">
        <v>85</v>
      </c>
      <c r="B36" s="15" t="s">
        <v>217</v>
      </c>
      <c r="C36" s="15" t="s">
        <v>218</v>
      </c>
      <c r="D36" s="15" t="s">
        <v>87</v>
      </c>
      <c r="E36" s="12">
        <v>20000</v>
      </c>
      <c r="F36" s="12">
        <v>20000</v>
      </c>
      <c r="G36" s="12">
        <v>20000</v>
      </c>
      <c r="H36" s="16">
        <v>43736</v>
      </c>
      <c r="I36" s="17" t="s">
        <v>183</v>
      </c>
      <c r="J36" s="15"/>
      <c r="K36" s="15"/>
    </row>
    <row r="37" spans="1:11" x14ac:dyDescent="0.35">
      <c r="E37" s="13"/>
      <c r="F37" s="13"/>
      <c r="G37" s="13"/>
      <c r="H37" s="4"/>
      <c r="I37" s="6"/>
    </row>
    <row r="38" spans="1:11" ht="18.5" x14ac:dyDescent="0.45">
      <c r="A38" s="19"/>
      <c r="B38" s="20" t="s">
        <v>176</v>
      </c>
      <c r="C38" s="20" t="s">
        <v>177</v>
      </c>
      <c r="D38" s="20" t="s">
        <v>178</v>
      </c>
      <c r="E38" s="13"/>
      <c r="F38" s="13"/>
      <c r="G38" s="13"/>
    </row>
    <row r="39" spans="1:11" ht="19" thickBot="1" x14ac:dyDescent="0.5">
      <c r="A39" s="9" t="s">
        <v>170</v>
      </c>
      <c r="B39" s="10" t="e">
        <f>SUM(E41:E54)</f>
        <v>#REF!</v>
      </c>
      <c r="C39" s="10" t="e">
        <f>SUM(F41:F54)</f>
        <v>#REF!</v>
      </c>
      <c r="D39" s="11" t="e">
        <f>SUM(G41:G54)</f>
        <v>#REF!</v>
      </c>
      <c r="E39" s="13"/>
      <c r="F39" s="13"/>
      <c r="G39" s="13"/>
    </row>
    <row r="40" spans="1:11" ht="42" x14ac:dyDescent="0.35">
      <c r="A40" s="1" t="s">
        <v>0</v>
      </c>
      <c r="B40" s="1" t="s">
        <v>1</v>
      </c>
      <c r="C40" s="1" t="s">
        <v>2</v>
      </c>
      <c r="D40" s="1" t="s">
        <v>3</v>
      </c>
      <c r="E40" s="1" t="s">
        <v>4</v>
      </c>
      <c r="F40" s="1" t="s">
        <v>5</v>
      </c>
      <c r="G40" s="1" t="s">
        <v>6</v>
      </c>
      <c r="H40" s="3" t="s">
        <v>9</v>
      </c>
      <c r="I40" s="1" t="s">
        <v>8</v>
      </c>
      <c r="J40" s="3" t="s">
        <v>198</v>
      </c>
      <c r="K40" s="1" t="s">
        <v>7</v>
      </c>
    </row>
    <row r="41" spans="1:11" x14ac:dyDescent="0.35">
      <c r="A41" s="15" t="s">
        <v>85</v>
      </c>
      <c r="B41" s="15" t="s">
        <v>29</v>
      </c>
      <c r="C41" s="15" t="s">
        <v>159</v>
      </c>
      <c r="D41" s="15" t="s">
        <v>87</v>
      </c>
      <c r="E41" s="12" t="e">
        <f>'FY25-26 Line Items'!#REF!</f>
        <v>#REF!</v>
      </c>
      <c r="F41" s="12" t="e">
        <f>'FY25-26 Line Items'!#REF!</f>
        <v>#REF!</v>
      </c>
      <c r="G41" s="12" t="e">
        <f>'FY25-26 Line Items'!#REF!</f>
        <v>#REF!</v>
      </c>
      <c r="H41" s="16">
        <v>40687</v>
      </c>
      <c r="I41" s="15"/>
      <c r="J41" s="15"/>
      <c r="K41" s="15"/>
    </row>
    <row r="42" spans="1:11" x14ac:dyDescent="0.35">
      <c r="A42" s="15" t="s">
        <v>85</v>
      </c>
      <c r="B42" s="15" t="s">
        <v>30</v>
      </c>
      <c r="C42" s="15" t="s">
        <v>152</v>
      </c>
      <c r="D42" s="15" t="s">
        <v>87</v>
      </c>
      <c r="E42" s="12" t="e">
        <f>'FY25-26 Line Items'!#REF!</f>
        <v>#REF!</v>
      </c>
      <c r="F42" s="12" t="e">
        <f>'FY25-26 Line Items'!#REF!</f>
        <v>#REF!</v>
      </c>
      <c r="G42" s="12" t="e">
        <f>'FY25-26 Line Items'!#REF!</f>
        <v>#REF!</v>
      </c>
      <c r="H42" s="16">
        <v>40764</v>
      </c>
      <c r="I42" s="15" t="s">
        <v>187</v>
      </c>
      <c r="J42" s="15"/>
      <c r="K42" s="15"/>
    </row>
    <row r="43" spans="1:11" x14ac:dyDescent="0.35">
      <c r="A43" s="15" t="s">
        <v>85</v>
      </c>
      <c r="B43" s="15" t="s">
        <v>31</v>
      </c>
      <c r="C43" s="15" t="s">
        <v>149</v>
      </c>
      <c r="D43" s="15" t="s">
        <v>87</v>
      </c>
      <c r="E43" s="12" t="e">
        <f>'FY25-26 Line Items'!#REF!</f>
        <v>#REF!</v>
      </c>
      <c r="F43" s="12" t="e">
        <f>'FY25-26 Line Items'!#REF!</f>
        <v>#REF!</v>
      </c>
      <c r="G43" s="12" t="e">
        <f>'FY25-26 Line Items'!#REF!</f>
        <v>#REF!</v>
      </c>
      <c r="H43" s="16">
        <v>41750</v>
      </c>
      <c r="I43" s="15" t="s">
        <v>187</v>
      </c>
      <c r="J43" s="15"/>
      <c r="K43" s="15"/>
    </row>
    <row r="44" spans="1:11" x14ac:dyDescent="0.35">
      <c r="A44" s="15" t="s">
        <v>85</v>
      </c>
      <c r="B44" s="15" t="s">
        <v>32</v>
      </c>
      <c r="C44" s="15" t="s">
        <v>158</v>
      </c>
      <c r="D44" s="15" t="s">
        <v>87</v>
      </c>
      <c r="E44" s="12" t="e">
        <f>'FY25-26 Line Items'!#REF!</f>
        <v>#REF!</v>
      </c>
      <c r="F44" s="12" t="e">
        <f>'FY25-26 Line Items'!#REF!</f>
        <v>#REF!</v>
      </c>
      <c r="G44" s="12" t="e">
        <f>'FY25-26 Line Items'!#REF!</f>
        <v>#REF!</v>
      </c>
      <c r="H44" s="16">
        <v>41799</v>
      </c>
      <c r="I44" s="15"/>
      <c r="J44" s="15"/>
      <c r="K44" s="15"/>
    </row>
    <row r="45" spans="1:11" x14ac:dyDescent="0.35">
      <c r="A45" s="15" t="s">
        <v>85</v>
      </c>
      <c r="B45" s="15" t="s">
        <v>33</v>
      </c>
      <c r="C45" s="15" t="s">
        <v>161</v>
      </c>
      <c r="D45" s="15" t="s">
        <v>87</v>
      </c>
      <c r="E45" s="12" t="e">
        <f>'FY25-26 Line Items'!#REF!</f>
        <v>#REF!</v>
      </c>
      <c r="F45" s="12" t="e">
        <f>'FY25-26 Line Items'!#REF!</f>
        <v>#REF!</v>
      </c>
      <c r="G45" s="12" t="e">
        <f>'FY25-26 Line Items'!#REF!</f>
        <v>#REF!</v>
      </c>
      <c r="H45" s="16">
        <v>41799</v>
      </c>
      <c r="I45" s="15"/>
      <c r="J45" s="15"/>
      <c r="K45" s="15"/>
    </row>
    <row r="46" spans="1:11" x14ac:dyDescent="0.35">
      <c r="A46" s="15" t="s">
        <v>85</v>
      </c>
      <c r="B46" s="15" t="s">
        <v>34</v>
      </c>
      <c r="C46" s="15" t="s">
        <v>155</v>
      </c>
      <c r="D46" s="15" t="s">
        <v>87</v>
      </c>
      <c r="E46" s="12" t="e">
        <f>'FY25-26 Line Items'!#REF!</f>
        <v>#REF!</v>
      </c>
      <c r="F46" s="12" t="e">
        <f>'FY25-26 Line Items'!#REF!</f>
        <v>#REF!</v>
      </c>
      <c r="G46" s="12" t="e">
        <f>'FY25-26 Line Items'!#REF!</f>
        <v>#REF!</v>
      </c>
      <c r="H46" s="16">
        <v>42047</v>
      </c>
      <c r="I46" s="15" t="s">
        <v>187</v>
      </c>
      <c r="J46" s="15"/>
      <c r="K46" s="15"/>
    </row>
    <row r="47" spans="1:11" x14ac:dyDescent="0.35">
      <c r="A47" s="15" t="s">
        <v>85</v>
      </c>
      <c r="B47" s="15" t="s">
        <v>35</v>
      </c>
      <c r="C47" s="15" t="s">
        <v>156</v>
      </c>
      <c r="D47" s="15" t="s">
        <v>87</v>
      </c>
      <c r="E47" s="12" t="e">
        <f>'FY25-26 Line Items'!#REF!</f>
        <v>#REF!</v>
      </c>
      <c r="F47" s="12" t="e">
        <f>'FY25-26 Line Items'!#REF!</f>
        <v>#REF!</v>
      </c>
      <c r="G47" s="12" t="e">
        <f>'FY25-26 Line Items'!#REF!</f>
        <v>#REF!</v>
      </c>
      <c r="H47" s="16">
        <v>42090</v>
      </c>
      <c r="I47" s="15" t="s">
        <v>187</v>
      </c>
      <c r="J47" s="15"/>
      <c r="K47" s="15"/>
    </row>
    <row r="48" spans="1:11" x14ac:dyDescent="0.35">
      <c r="A48" s="15" t="s">
        <v>85</v>
      </c>
      <c r="B48" s="15" t="s">
        <v>36</v>
      </c>
      <c r="C48" s="15" t="s">
        <v>157</v>
      </c>
      <c r="D48" s="15" t="s">
        <v>87</v>
      </c>
      <c r="E48" s="12" t="e">
        <f>'FY25-26 Line Items'!#REF!</f>
        <v>#REF!</v>
      </c>
      <c r="F48" s="12" t="e">
        <f>'FY25-26 Line Items'!#REF!</f>
        <v>#REF!</v>
      </c>
      <c r="G48" s="12" t="e">
        <f>'FY25-26 Line Items'!#REF!</f>
        <v>#REF!</v>
      </c>
      <c r="H48" s="16">
        <v>42129</v>
      </c>
      <c r="I48" s="15" t="s">
        <v>187</v>
      </c>
      <c r="J48" s="15"/>
      <c r="K48" s="15"/>
    </row>
    <row r="49" spans="1:11" x14ac:dyDescent="0.35">
      <c r="A49" s="15" t="s">
        <v>85</v>
      </c>
      <c r="B49" s="15" t="s">
        <v>37</v>
      </c>
      <c r="C49" s="15" t="s">
        <v>150</v>
      </c>
      <c r="D49" s="15" t="s">
        <v>87</v>
      </c>
      <c r="E49" s="12" t="e">
        <f>'FY25-26 Line Items'!#REF!</f>
        <v>#REF!</v>
      </c>
      <c r="F49" s="12" t="e">
        <f>'FY25-26 Line Items'!#REF!</f>
        <v>#REF!</v>
      </c>
      <c r="G49" s="12" t="e">
        <f>'FY25-26 Line Items'!#REF!</f>
        <v>#REF!</v>
      </c>
      <c r="H49" s="16">
        <v>42417</v>
      </c>
      <c r="I49" s="15" t="s">
        <v>187</v>
      </c>
      <c r="J49" s="15"/>
      <c r="K49" s="15"/>
    </row>
    <row r="50" spans="1:11" x14ac:dyDescent="0.35">
      <c r="A50" s="15" t="s">
        <v>85</v>
      </c>
      <c r="B50" s="15" t="s">
        <v>38</v>
      </c>
      <c r="C50" s="15" t="s">
        <v>151</v>
      </c>
      <c r="D50" s="15" t="s">
        <v>87</v>
      </c>
      <c r="E50" s="12" t="e">
        <f>'FY25-26 Line Items'!#REF!</f>
        <v>#REF!</v>
      </c>
      <c r="F50" s="12" t="e">
        <f>'FY25-26 Line Items'!#REF!</f>
        <v>#REF!</v>
      </c>
      <c r="G50" s="12" t="e">
        <f>'FY25-26 Line Items'!#REF!</f>
        <v>#REF!</v>
      </c>
      <c r="H50" s="16">
        <v>42417</v>
      </c>
      <c r="I50" s="15" t="s">
        <v>187</v>
      </c>
      <c r="J50" s="15"/>
      <c r="K50" s="15"/>
    </row>
    <row r="51" spans="1:11" x14ac:dyDescent="0.35">
      <c r="A51" s="15" t="s">
        <v>85</v>
      </c>
      <c r="B51" s="15" t="s">
        <v>39</v>
      </c>
      <c r="C51" s="15" t="s">
        <v>153</v>
      </c>
      <c r="D51" s="15" t="s">
        <v>87</v>
      </c>
      <c r="E51" s="12" t="e">
        <f>'FY25-26 Line Items'!#REF!</f>
        <v>#REF!</v>
      </c>
      <c r="F51" s="12" t="e">
        <f>'FY25-26 Line Items'!#REF!</f>
        <v>#REF!</v>
      </c>
      <c r="G51" s="12" t="e">
        <f>'FY25-26 Line Items'!#REF!</f>
        <v>#REF!</v>
      </c>
      <c r="H51" s="16">
        <v>42570</v>
      </c>
      <c r="I51" s="15"/>
      <c r="J51" s="15"/>
      <c r="K51" s="15"/>
    </row>
    <row r="52" spans="1:11" x14ac:dyDescent="0.35">
      <c r="A52" s="15" t="s">
        <v>85</v>
      </c>
      <c r="B52" s="15" t="s">
        <v>40</v>
      </c>
      <c r="C52" s="15" t="s">
        <v>160</v>
      </c>
      <c r="D52" s="15" t="s">
        <v>87</v>
      </c>
      <c r="E52" s="12" t="e">
        <f>'FY25-26 Line Items'!#REF!</f>
        <v>#REF!</v>
      </c>
      <c r="F52" s="12" t="e">
        <f>'FY25-26 Line Items'!#REF!</f>
        <v>#REF!</v>
      </c>
      <c r="G52" s="12" t="e">
        <f>'FY25-26 Line Items'!#REF!</f>
        <v>#REF!</v>
      </c>
      <c r="H52" s="16">
        <v>42748</v>
      </c>
      <c r="I52" s="15" t="s">
        <v>187</v>
      </c>
      <c r="J52" s="15"/>
      <c r="K52" s="15"/>
    </row>
    <row r="53" spans="1:11" x14ac:dyDescent="0.35">
      <c r="A53" s="15" t="s">
        <v>85</v>
      </c>
      <c r="B53" s="15" t="s">
        <v>41</v>
      </c>
      <c r="C53" s="15" t="s">
        <v>154</v>
      </c>
      <c r="D53" s="15" t="s">
        <v>87</v>
      </c>
      <c r="E53" s="12" t="e">
        <f>'FY25-26 Line Items'!#REF!</f>
        <v>#REF!</v>
      </c>
      <c r="F53" s="12" t="e">
        <f>'FY25-26 Line Items'!#REF!</f>
        <v>#REF!</v>
      </c>
      <c r="G53" s="12" t="e">
        <f>'FY25-26 Line Items'!#REF!</f>
        <v>#REF!</v>
      </c>
      <c r="H53" s="16">
        <v>42758</v>
      </c>
      <c r="I53" s="15" t="s">
        <v>187</v>
      </c>
      <c r="J53" s="15"/>
      <c r="K53" s="15"/>
    </row>
    <row r="54" spans="1:11" x14ac:dyDescent="0.35">
      <c r="A54" s="15" t="s">
        <v>85</v>
      </c>
      <c r="B54" s="15" t="s">
        <v>219</v>
      </c>
      <c r="C54" s="15" t="s">
        <v>221</v>
      </c>
      <c r="D54" s="15" t="s">
        <v>87</v>
      </c>
      <c r="E54" s="12" t="e">
        <f>'FY25-26 Line Items'!#REF!</f>
        <v>#REF!</v>
      </c>
      <c r="F54" s="12" t="e">
        <f>'FY25-26 Line Items'!#REF!</f>
        <v>#REF!</v>
      </c>
      <c r="G54" s="12" t="e">
        <f>'FY25-26 Line Items'!#REF!</f>
        <v>#REF!</v>
      </c>
      <c r="H54" s="16">
        <v>43739</v>
      </c>
      <c r="I54" s="15" t="s">
        <v>187</v>
      </c>
      <c r="J54" s="15"/>
      <c r="K54" s="15"/>
    </row>
    <row r="55" spans="1:11" x14ac:dyDescent="0.35">
      <c r="E55" s="13"/>
      <c r="F55" s="13"/>
      <c r="G55" s="13"/>
    </row>
    <row r="56" spans="1:11" ht="18.5" x14ac:dyDescent="0.45">
      <c r="A56" s="7"/>
      <c r="B56" s="8" t="s">
        <v>176</v>
      </c>
      <c r="C56" s="8" t="s">
        <v>177</v>
      </c>
      <c r="D56" s="8" t="s">
        <v>178</v>
      </c>
      <c r="E56" s="13"/>
      <c r="F56" s="13"/>
      <c r="G56" s="13"/>
    </row>
    <row r="57" spans="1:11" ht="19" thickBot="1" x14ac:dyDescent="0.5">
      <c r="A57" s="9" t="s">
        <v>171</v>
      </c>
      <c r="B57" s="10" t="e">
        <f>SUM(E59:E66)</f>
        <v>#REF!</v>
      </c>
      <c r="C57" s="10" t="e">
        <f>SUM(F59:F66)</f>
        <v>#REF!</v>
      </c>
      <c r="D57" s="10" t="e">
        <f>SUM(G59:G66)</f>
        <v>#REF!</v>
      </c>
      <c r="E57" s="13"/>
      <c r="F57" s="13"/>
      <c r="G57" s="13"/>
    </row>
    <row r="58" spans="1:11" ht="42" x14ac:dyDescent="0.35">
      <c r="A58" s="1" t="s">
        <v>0</v>
      </c>
      <c r="B58" s="1" t="s">
        <v>1</v>
      </c>
      <c r="C58" s="1" t="s">
        <v>2</v>
      </c>
      <c r="D58" s="1" t="s">
        <v>3</v>
      </c>
      <c r="E58" s="1" t="s">
        <v>4</v>
      </c>
      <c r="F58" s="1" t="s">
        <v>5</v>
      </c>
      <c r="G58" s="1" t="s">
        <v>6</v>
      </c>
      <c r="H58" s="3" t="s">
        <v>9</v>
      </c>
      <c r="I58" s="1" t="s">
        <v>8</v>
      </c>
      <c r="J58" s="3" t="s">
        <v>198</v>
      </c>
      <c r="K58" s="1" t="s">
        <v>7</v>
      </c>
    </row>
    <row r="59" spans="1:11" x14ac:dyDescent="0.35">
      <c r="A59" s="15" t="s">
        <v>85</v>
      </c>
      <c r="B59" s="15" t="s">
        <v>42</v>
      </c>
      <c r="C59" s="15" t="s">
        <v>123</v>
      </c>
      <c r="D59" s="15" t="s">
        <v>87</v>
      </c>
      <c r="E59" s="12" t="e">
        <f>#REF!</f>
        <v>#REF!</v>
      </c>
      <c r="F59" s="12" t="e">
        <f>#REF!</f>
        <v>#REF!</v>
      </c>
      <c r="G59" s="12" t="e">
        <f>#REF!</f>
        <v>#REF!</v>
      </c>
      <c r="H59" s="16">
        <v>40365</v>
      </c>
      <c r="I59" s="15"/>
      <c r="J59" s="15"/>
      <c r="K59" s="15"/>
    </row>
    <row r="60" spans="1:11" x14ac:dyDescent="0.35">
      <c r="A60" s="15" t="s">
        <v>85</v>
      </c>
      <c r="B60" s="15" t="s">
        <v>43</v>
      </c>
      <c r="C60" s="15" t="s">
        <v>124</v>
      </c>
      <c r="D60" s="15" t="s">
        <v>87</v>
      </c>
      <c r="E60" s="12" t="e">
        <f>#REF!</f>
        <v>#REF!</v>
      </c>
      <c r="F60" s="12" t="e">
        <f>#REF!</f>
        <v>#REF!</v>
      </c>
      <c r="G60" s="12" t="e">
        <f>#REF!</f>
        <v>#REF!</v>
      </c>
      <c r="H60" s="16">
        <v>42116</v>
      </c>
      <c r="I60" s="15" t="s">
        <v>189</v>
      </c>
      <c r="J60" s="15"/>
      <c r="K60" s="15"/>
    </row>
    <row r="61" spans="1:11" x14ac:dyDescent="0.35">
      <c r="A61" s="15" t="s">
        <v>85</v>
      </c>
      <c r="B61" s="15" t="s">
        <v>44</v>
      </c>
      <c r="C61" s="15" t="s">
        <v>129</v>
      </c>
      <c r="D61" s="15" t="s">
        <v>87</v>
      </c>
      <c r="E61" s="12" t="e">
        <f>#REF!</f>
        <v>#REF!</v>
      </c>
      <c r="F61" s="12" t="e">
        <f>#REF!</f>
        <v>#REF!</v>
      </c>
      <c r="G61" s="12" t="e">
        <f>#REF!</f>
        <v>#REF!</v>
      </c>
      <c r="H61" s="16">
        <v>42662</v>
      </c>
      <c r="I61" s="15" t="s">
        <v>190</v>
      </c>
      <c r="J61" s="15"/>
      <c r="K61" s="15" t="s">
        <v>130</v>
      </c>
    </row>
    <row r="62" spans="1:11" x14ac:dyDescent="0.35">
      <c r="A62" s="15" t="s">
        <v>85</v>
      </c>
      <c r="B62" s="15" t="s">
        <v>45</v>
      </c>
      <c r="C62" s="15" t="s">
        <v>131</v>
      </c>
      <c r="D62" s="15" t="s">
        <v>87</v>
      </c>
      <c r="E62" s="12" t="e">
        <f>#REF!</f>
        <v>#REF!</v>
      </c>
      <c r="F62" s="12" t="e">
        <f>#REF!</f>
        <v>#REF!</v>
      </c>
      <c r="G62" s="12" t="e">
        <f>#REF!</f>
        <v>#REF!</v>
      </c>
      <c r="H62" s="16">
        <v>42797</v>
      </c>
      <c r="I62" s="15" t="s">
        <v>188</v>
      </c>
      <c r="J62" s="15"/>
      <c r="K62" s="15"/>
    </row>
    <row r="63" spans="1:11" x14ac:dyDescent="0.35">
      <c r="A63" s="15" t="s">
        <v>85</v>
      </c>
      <c r="B63" s="15" t="s">
        <v>82</v>
      </c>
      <c r="C63" s="15" t="s">
        <v>125</v>
      </c>
      <c r="D63" s="15" t="s">
        <v>87</v>
      </c>
      <c r="E63" s="12" t="e">
        <f>#REF!</f>
        <v>#REF!</v>
      </c>
      <c r="F63" s="12" t="e">
        <f>#REF!</f>
        <v>#REF!</v>
      </c>
      <c r="G63" s="12" t="e">
        <f>#REF!</f>
        <v>#REF!</v>
      </c>
      <c r="H63" s="16">
        <v>43522</v>
      </c>
      <c r="I63" s="15" t="s">
        <v>192</v>
      </c>
      <c r="J63" s="15"/>
      <c r="K63" s="15" t="s">
        <v>126</v>
      </c>
    </row>
    <row r="64" spans="1:11" x14ac:dyDescent="0.35">
      <c r="A64" s="15" t="s">
        <v>85</v>
      </c>
      <c r="B64" s="15" t="s">
        <v>83</v>
      </c>
      <c r="C64" s="15" t="s">
        <v>127</v>
      </c>
      <c r="D64" s="15" t="s">
        <v>87</v>
      </c>
      <c r="E64" s="12" t="e">
        <f>#REF!</f>
        <v>#REF!</v>
      </c>
      <c r="F64" s="12" t="e">
        <f>#REF!</f>
        <v>#REF!</v>
      </c>
      <c r="G64" s="12" t="e">
        <f>#REF!</f>
        <v>#REF!</v>
      </c>
      <c r="H64" s="16">
        <v>43522</v>
      </c>
      <c r="I64" s="15" t="s">
        <v>190</v>
      </c>
      <c r="J64" s="15"/>
      <c r="K64" s="15" t="s">
        <v>128</v>
      </c>
    </row>
    <row r="65" spans="1:11" x14ac:dyDescent="0.35">
      <c r="A65" s="15" t="s">
        <v>85</v>
      </c>
      <c r="B65" s="15" t="s">
        <v>84</v>
      </c>
      <c r="C65" s="15" t="s">
        <v>132</v>
      </c>
      <c r="D65" s="15" t="s">
        <v>87</v>
      </c>
      <c r="E65" s="12" t="e">
        <f>#REF!</f>
        <v>#REF!</v>
      </c>
      <c r="F65" s="12" t="e">
        <f>#REF!</f>
        <v>#REF!</v>
      </c>
      <c r="G65" s="12" t="e">
        <f>#REF!</f>
        <v>#REF!</v>
      </c>
      <c r="H65" s="16">
        <v>43528</v>
      </c>
      <c r="I65" s="15" t="s">
        <v>191</v>
      </c>
      <c r="J65" s="15"/>
      <c r="K65" s="15" t="s">
        <v>133</v>
      </c>
    </row>
    <row r="66" spans="1:11" x14ac:dyDescent="0.35">
      <c r="A66" s="15" t="s">
        <v>85</v>
      </c>
      <c r="B66" s="15" t="s">
        <v>203</v>
      </c>
      <c r="C66" s="15" t="s">
        <v>204</v>
      </c>
      <c r="D66" s="15" t="s">
        <v>87</v>
      </c>
      <c r="E66" s="12" t="e">
        <f>#REF!</f>
        <v>#REF!</v>
      </c>
      <c r="F66" s="12" t="e">
        <f>#REF!</f>
        <v>#REF!</v>
      </c>
      <c r="G66" s="12" t="e">
        <f>#REF!</f>
        <v>#REF!</v>
      </c>
      <c r="H66" s="16">
        <v>43528</v>
      </c>
      <c r="I66" s="15" t="s">
        <v>191</v>
      </c>
      <c r="J66" s="15"/>
      <c r="K66" s="15" t="s">
        <v>133</v>
      </c>
    </row>
    <row r="67" spans="1:11" x14ac:dyDescent="0.35">
      <c r="E67" s="13"/>
      <c r="F67" s="13"/>
      <c r="G67" s="13"/>
      <c r="H67" s="4"/>
    </row>
    <row r="68" spans="1:11" ht="18.5" x14ac:dyDescent="0.45">
      <c r="A68" s="19"/>
      <c r="B68" s="20" t="s">
        <v>176</v>
      </c>
      <c r="C68" s="20" t="s">
        <v>177</v>
      </c>
      <c r="D68" s="20" t="s">
        <v>178</v>
      </c>
      <c r="E68" s="13"/>
      <c r="F68" s="13"/>
      <c r="G68" s="13"/>
    </row>
    <row r="69" spans="1:11" ht="19" thickBot="1" x14ac:dyDescent="0.5">
      <c r="A69" s="9" t="s">
        <v>172</v>
      </c>
      <c r="B69" s="10" t="e">
        <f>SUM(E71)</f>
        <v>#REF!</v>
      </c>
      <c r="C69" s="10" t="e">
        <f>SUM(F71)</f>
        <v>#REF!</v>
      </c>
      <c r="D69" s="10" t="e">
        <f>SUM(G71)</f>
        <v>#REF!</v>
      </c>
      <c r="E69" s="13"/>
      <c r="F69" s="13"/>
      <c r="G69" s="13"/>
    </row>
    <row r="70" spans="1:11" ht="42" x14ac:dyDescent="0.35">
      <c r="A70" s="1" t="s">
        <v>0</v>
      </c>
      <c r="B70" s="1" t="s">
        <v>1</v>
      </c>
      <c r="C70" s="1" t="s">
        <v>2</v>
      </c>
      <c r="D70" s="1" t="s">
        <v>3</v>
      </c>
      <c r="E70" s="1" t="s">
        <v>4</v>
      </c>
      <c r="F70" s="1" t="s">
        <v>5</v>
      </c>
      <c r="G70" s="1" t="s">
        <v>6</v>
      </c>
      <c r="H70" s="3" t="s">
        <v>9</v>
      </c>
      <c r="I70" s="1" t="s">
        <v>8</v>
      </c>
      <c r="J70" s="3" t="s">
        <v>198</v>
      </c>
      <c r="K70" s="1" t="s">
        <v>7</v>
      </c>
    </row>
    <row r="71" spans="1:11" x14ac:dyDescent="0.35">
      <c r="A71" s="15" t="s">
        <v>85</v>
      </c>
      <c r="B71" s="15" t="s">
        <v>47</v>
      </c>
      <c r="C71" s="15" t="s">
        <v>135</v>
      </c>
      <c r="D71" s="15" t="s">
        <v>87</v>
      </c>
      <c r="E71" s="12" t="e">
        <f>#REF!</f>
        <v>#REF!</v>
      </c>
      <c r="F71" s="12" t="e">
        <f>#REF!</f>
        <v>#REF!</v>
      </c>
      <c r="G71" s="18" t="e">
        <f>#REF!</f>
        <v>#REF!</v>
      </c>
      <c r="H71" s="15"/>
      <c r="I71" s="15" t="s">
        <v>193</v>
      </c>
      <c r="J71" s="15" t="s">
        <v>208</v>
      </c>
      <c r="K71" s="15"/>
    </row>
    <row r="72" spans="1:11" x14ac:dyDescent="0.35">
      <c r="E72" s="13"/>
      <c r="F72" s="13"/>
      <c r="G72" s="13"/>
    </row>
    <row r="73" spans="1:11" ht="18.5" x14ac:dyDescent="0.45">
      <c r="A73" s="19"/>
      <c r="B73" s="20" t="s">
        <v>176</v>
      </c>
      <c r="C73" s="20" t="s">
        <v>177</v>
      </c>
      <c r="D73" s="20" t="s">
        <v>178</v>
      </c>
      <c r="E73" s="13"/>
      <c r="F73" s="13"/>
      <c r="G73" s="13"/>
    </row>
    <row r="74" spans="1:11" ht="19" thickBot="1" x14ac:dyDescent="0.5">
      <c r="A74" s="9" t="s">
        <v>173</v>
      </c>
      <c r="B74" s="10" t="e">
        <f>SUM(E76:E80)</f>
        <v>#REF!</v>
      </c>
      <c r="C74" s="10" t="e">
        <f>SUM(F76:F80)</f>
        <v>#REF!</v>
      </c>
      <c r="D74" s="11" t="e">
        <f>SUM(G76:G80)</f>
        <v>#REF!</v>
      </c>
      <c r="E74" s="13"/>
      <c r="F74" s="13"/>
      <c r="G74" s="13"/>
    </row>
    <row r="75" spans="1:11" ht="42" x14ac:dyDescent="0.35">
      <c r="A75" s="1" t="s">
        <v>0</v>
      </c>
      <c r="B75" s="1" t="s">
        <v>1</v>
      </c>
      <c r="C75" s="1" t="s">
        <v>2</v>
      </c>
      <c r="D75" s="1" t="s">
        <v>3</v>
      </c>
      <c r="E75" s="1" t="s">
        <v>4</v>
      </c>
      <c r="F75" s="1" t="s">
        <v>5</v>
      </c>
      <c r="G75" s="1" t="s">
        <v>6</v>
      </c>
      <c r="H75" s="3" t="s">
        <v>9</v>
      </c>
      <c r="I75" s="1" t="s">
        <v>8</v>
      </c>
      <c r="J75" s="3" t="s">
        <v>198</v>
      </c>
      <c r="K75" s="1" t="s">
        <v>7</v>
      </c>
    </row>
    <row r="76" spans="1:11" x14ac:dyDescent="0.35">
      <c r="A76" s="15" t="s">
        <v>85</v>
      </c>
      <c r="B76" s="15" t="s">
        <v>48</v>
      </c>
      <c r="C76" s="15" t="s">
        <v>165</v>
      </c>
      <c r="D76" s="15" t="s">
        <v>87</v>
      </c>
      <c r="E76" s="12" t="e">
        <f>#REF!</f>
        <v>#REF!</v>
      </c>
      <c r="F76" s="12" t="e">
        <f>#REF!</f>
        <v>#REF!</v>
      </c>
      <c r="G76" s="12" t="e">
        <f>#REF!</f>
        <v>#REF!</v>
      </c>
      <c r="H76" s="16">
        <v>36708</v>
      </c>
      <c r="I76" s="15"/>
      <c r="J76" s="15"/>
      <c r="K76" s="15"/>
    </row>
    <row r="77" spans="1:11" x14ac:dyDescent="0.35">
      <c r="A77" s="15" t="s">
        <v>85</v>
      </c>
      <c r="B77" s="15" t="s">
        <v>49</v>
      </c>
      <c r="C77" s="15" t="s">
        <v>162</v>
      </c>
      <c r="D77" s="15" t="s">
        <v>87</v>
      </c>
      <c r="E77" s="12" t="e">
        <f>#REF!</f>
        <v>#REF!</v>
      </c>
      <c r="F77" s="12" t="e">
        <f>#REF!</f>
        <v>#REF!</v>
      </c>
      <c r="G77" s="12" t="e">
        <f>#REF!</f>
        <v>#REF!</v>
      </c>
      <c r="H77" s="15"/>
      <c r="I77" s="15" t="s">
        <v>194</v>
      </c>
      <c r="J77" s="15"/>
      <c r="K77" s="15"/>
    </row>
    <row r="78" spans="1:11" x14ac:dyDescent="0.35">
      <c r="A78" s="15" t="s">
        <v>85</v>
      </c>
      <c r="B78" s="15" t="s">
        <v>50</v>
      </c>
      <c r="C78" s="15" t="s">
        <v>164</v>
      </c>
      <c r="D78" s="15" t="s">
        <v>87</v>
      </c>
      <c r="E78" s="12" t="e">
        <f>#REF!</f>
        <v>#REF!</v>
      </c>
      <c r="F78" s="12" t="e">
        <f>#REF!</f>
        <v>#REF!</v>
      </c>
      <c r="G78" s="12" t="e">
        <f>#REF!</f>
        <v>#REF!</v>
      </c>
      <c r="H78" s="16">
        <v>39988</v>
      </c>
      <c r="I78" s="15"/>
      <c r="J78" s="15"/>
      <c r="K78" s="15"/>
    </row>
    <row r="79" spans="1:11" x14ac:dyDescent="0.35">
      <c r="A79" s="15" t="s">
        <v>85</v>
      </c>
      <c r="B79" s="15" t="s">
        <v>51</v>
      </c>
      <c r="C79" s="15" t="s">
        <v>163</v>
      </c>
      <c r="D79" s="15" t="s">
        <v>87</v>
      </c>
      <c r="E79" s="12" t="e">
        <f>#REF!</f>
        <v>#REF!</v>
      </c>
      <c r="F79" s="12" t="e">
        <f>#REF!</f>
        <v>#REF!</v>
      </c>
      <c r="G79" s="12" t="e">
        <f>#REF!</f>
        <v>#REF!</v>
      </c>
      <c r="H79" s="16">
        <v>39988</v>
      </c>
      <c r="I79" s="15" t="s">
        <v>194</v>
      </c>
      <c r="J79" s="15"/>
      <c r="K79" s="15"/>
    </row>
    <row r="80" spans="1:11" x14ac:dyDescent="0.35">
      <c r="A80" s="15" t="s">
        <v>85</v>
      </c>
      <c r="B80" s="15" t="s">
        <v>52</v>
      </c>
      <c r="C80" s="15" t="s">
        <v>167</v>
      </c>
      <c r="D80" s="15" t="s">
        <v>87</v>
      </c>
      <c r="E80" s="12" t="e">
        <f>#REF!</f>
        <v>#REF!</v>
      </c>
      <c r="F80" s="12" t="e">
        <f>#REF!</f>
        <v>#REF!</v>
      </c>
      <c r="G80" s="12" t="e">
        <f>#REF!</f>
        <v>#REF!</v>
      </c>
      <c r="H80" s="15"/>
      <c r="I80" s="15"/>
      <c r="J80" s="15"/>
      <c r="K80" s="15"/>
    </row>
    <row r="81" spans="1:11" x14ac:dyDescent="0.35">
      <c r="E81" s="13"/>
      <c r="F81" s="13"/>
      <c r="G81" s="13"/>
    </row>
    <row r="82" spans="1:11" ht="18.5" x14ac:dyDescent="0.45">
      <c r="A82" s="19"/>
      <c r="B82" s="20" t="s">
        <v>176</v>
      </c>
      <c r="C82" s="20" t="s">
        <v>177</v>
      </c>
      <c r="D82" s="20" t="s">
        <v>178</v>
      </c>
      <c r="E82" s="13"/>
      <c r="F82" s="13"/>
      <c r="G82" s="13"/>
    </row>
    <row r="83" spans="1:11" ht="19" thickBot="1" x14ac:dyDescent="0.5">
      <c r="A83" s="9" t="s">
        <v>174</v>
      </c>
      <c r="B83" s="10" t="e">
        <f>SUM(E85:E90)</f>
        <v>#REF!</v>
      </c>
      <c r="C83" s="10" t="e">
        <f>SUM(F85:F90)</f>
        <v>#REF!</v>
      </c>
      <c r="D83" s="11" t="e">
        <f>SUM(G85:G90)</f>
        <v>#REF!</v>
      </c>
      <c r="E83" s="13"/>
      <c r="F83" s="13"/>
      <c r="G83" s="13"/>
    </row>
    <row r="84" spans="1:11" ht="42" x14ac:dyDescent="0.35">
      <c r="A84" s="1" t="s">
        <v>0</v>
      </c>
      <c r="B84" s="1" t="s">
        <v>1</v>
      </c>
      <c r="C84" s="1" t="s">
        <v>2</v>
      </c>
      <c r="D84" s="1" t="s">
        <v>3</v>
      </c>
      <c r="E84" s="1" t="s">
        <v>4</v>
      </c>
      <c r="F84" s="1" t="s">
        <v>5</v>
      </c>
      <c r="G84" s="1" t="s">
        <v>6</v>
      </c>
      <c r="H84" s="3" t="s">
        <v>9</v>
      </c>
      <c r="I84" s="1" t="s">
        <v>8</v>
      </c>
      <c r="J84" s="3" t="s">
        <v>198</v>
      </c>
      <c r="K84" s="1" t="s">
        <v>7</v>
      </c>
    </row>
    <row r="85" spans="1:11" x14ac:dyDescent="0.35">
      <c r="A85" s="15" t="s">
        <v>85</v>
      </c>
      <c r="B85" s="15" t="s">
        <v>53</v>
      </c>
      <c r="C85" s="15" t="s">
        <v>86</v>
      </c>
      <c r="D85" s="15" t="s">
        <v>87</v>
      </c>
      <c r="E85" s="12" t="e">
        <f>#REF!</f>
        <v>#REF!</v>
      </c>
      <c r="F85" s="12" t="e">
        <f>#REF!</f>
        <v>#REF!</v>
      </c>
      <c r="G85" s="12" t="e">
        <f>#REF!</f>
        <v>#REF!</v>
      </c>
      <c r="H85" s="15"/>
      <c r="I85" s="15"/>
      <c r="J85" s="15" t="s">
        <v>208</v>
      </c>
      <c r="K85" s="15"/>
    </row>
    <row r="86" spans="1:11" x14ac:dyDescent="0.35">
      <c r="A86" s="15" t="s">
        <v>85</v>
      </c>
      <c r="B86" s="15" t="s">
        <v>54</v>
      </c>
      <c r="C86" s="15" t="s">
        <v>166</v>
      </c>
      <c r="D86" s="15" t="s">
        <v>87</v>
      </c>
      <c r="E86" s="12" t="e">
        <f>#REF!</f>
        <v>#REF!</v>
      </c>
      <c r="F86" s="12" t="e">
        <f>#REF!</f>
        <v>#REF!</v>
      </c>
      <c r="G86" s="12" t="e">
        <f>#REF!</f>
        <v>#REF!</v>
      </c>
      <c r="H86" s="16">
        <v>40351</v>
      </c>
      <c r="I86" s="15"/>
      <c r="J86" s="15"/>
      <c r="K86" s="15"/>
    </row>
    <row r="87" spans="1:11" x14ac:dyDescent="0.35">
      <c r="A87" s="15" t="s">
        <v>85</v>
      </c>
      <c r="B87" s="15" t="s">
        <v>55</v>
      </c>
      <c r="C87" s="15" t="s">
        <v>168</v>
      </c>
      <c r="D87" s="15" t="s">
        <v>87</v>
      </c>
      <c r="E87" s="12" t="e">
        <f>#REF!</f>
        <v>#REF!</v>
      </c>
      <c r="F87" s="12" t="e">
        <f>#REF!</f>
        <v>#REF!</v>
      </c>
      <c r="G87" s="12" t="e">
        <f>#REF!</f>
        <v>#REF!</v>
      </c>
      <c r="H87" s="16">
        <v>42948</v>
      </c>
      <c r="I87" s="15"/>
      <c r="J87" s="15"/>
      <c r="K87" s="15"/>
    </row>
    <row r="88" spans="1:11" x14ac:dyDescent="0.35">
      <c r="A88" s="15" t="s">
        <v>85</v>
      </c>
      <c r="B88" s="15" t="s">
        <v>56</v>
      </c>
      <c r="C88" s="15" t="s">
        <v>88</v>
      </c>
      <c r="D88" s="15" t="s">
        <v>87</v>
      </c>
      <c r="E88" s="12" t="e">
        <f>#REF!</f>
        <v>#REF!</v>
      </c>
      <c r="F88" s="12" t="e">
        <f>#REF!</f>
        <v>#REF!</v>
      </c>
      <c r="G88" s="12" t="e">
        <f>#REF!</f>
        <v>#REF!</v>
      </c>
      <c r="H88" s="16">
        <v>43214</v>
      </c>
      <c r="I88" s="15"/>
      <c r="J88" s="15"/>
      <c r="K88" s="15"/>
    </row>
    <row r="89" spans="1:11" x14ac:dyDescent="0.35">
      <c r="A89" s="15" t="s">
        <v>89</v>
      </c>
      <c r="B89" s="15" t="s">
        <v>57</v>
      </c>
      <c r="C89" s="15" t="s">
        <v>90</v>
      </c>
      <c r="D89" s="15" t="s">
        <v>87</v>
      </c>
      <c r="E89" s="12" t="e">
        <f>#REF!</f>
        <v>#REF!</v>
      </c>
      <c r="F89" s="12" t="e">
        <f>#REF!</f>
        <v>#REF!</v>
      </c>
      <c r="G89" s="12" t="e">
        <f>#REF!</f>
        <v>#REF!</v>
      </c>
      <c r="H89" s="16">
        <v>42446</v>
      </c>
      <c r="I89" s="15"/>
      <c r="J89" s="15"/>
      <c r="K89" s="15"/>
    </row>
    <row r="90" spans="1:11" x14ac:dyDescent="0.35">
      <c r="A90" s="15" t="s">
        <v>89</v>
      </c>
      <c r="B90" s="15" t="s">
        <v>222</v>
      </c>
      <c r="C90" s="15" t="s">
        <v>223</v>
      </c>
      <c r="D90" s="15" t="s">
        <v>87</v>
      </c>
      <c r="E90" s="12" t="e">
        <f>#REF!</f>
        <v>#REF!</v>
      </c>
      <c r="F90" s="12" t="e">
        <f>#REF!</f>
        <v>#REF!</v>
      </c>
      <c r="G90" s="12" t="e">
        <f>#REF!</f>
        <v>#REF!</v>
      </c>
      <c r="H90" s="16">
        <v>43739</v>
      </c>
      <c r="I90" s="15"/>
      <c r="J90" s="15"/>
      <c r="K90" s="15"/>
    </row>
    <row r="91" spans="1:11" x14ac:dyDescent="0.35">
      <c r="E91" s="13"/>
      <c r="F91" s="13"/>
      <c r="G91" s="13"/>
      <c r="H91" s="4"/>
    </row>
    <row r="92" spans="1:11" ht="18.5" x14ac:dyDescent="0.45">
      <c r="A92" s="19"/>
      <c r="B92" s="20" t="s">
        <v>176</v>
      </c>
      <c r="C92" s="20" t="s">
        <v>177</v>
      </c>
      <c r="D92" s="20" t="s">
        <v>178</v>
      </c>
      <c r="E92" s="13"/>
      <c r="F92" s="13"/>
      <c r="G92" s="13"/>
    </row>
    <row r="93" spans="1:11" ht="19" thickBot="1" x14ac:dyDescent="0.5">
      <c r="A93" s="9" t="s">
        <v>110</v>
      </c>
      <c r="B93" s="10" t="e">
        <f>SUM(E95:E105)</f>
        <v>#REF!</v>
      </c>
      <c r="C93" s="10" t="e">
        <f>SUM(F95:F105)</f>
        <v>#REF!</v>
      </c>
      <c r="D93" s="11" t="e">
        <f>SUM(G95:G105)</f>
        <v>#REF!</v>
      </c>
      <c r="E93" s="13"/>
      <c r="F93" s="13"/>
      <c r="G93" s="13"/>
    </row>
    <row r="94" spans="1:11" ht="42" x14ac:dyDescent="0.35">
      <c r="A94" s="1" t="s">
        <v>0</v>
      </c>
      <c r="B94" s="1" t="s">
        <v>1</v>
      </c>
      <c r="C94" s="1" t="s">
        <v>2</v>
      </c>
      <c r="D94" s="1" t="s">
        <v>3</v>
      </c>
      <c r="E94" s="1" t="s">
        <v>4</v>
      </c>
      <c r="F94" s="1" t="s">
        <v>5</v>
      </c>
      <c r="G94" s="1" t="s">
        <v>6</v>
      </c>
      <c r="H94" s="3" t="s">
        <v>9</v>
      </c>
      <c r="I94" s="1" t="s">
        <v>8</v>
      </c>
      <c r="J94" s="3" t="s">
        <v>198</v>
      </c>
      <c r="K94" s="1" t="s">
        <v>7</v>
      </c>
    </row>
    <row r="95" spans="1:11" x14ac:dyDescent="0.35">
      <c r="A95" s="15" t="s">
        <v>113</v>
      </c>
      <c r="B95" s="15" t="s">
        <v>59</v>
      </c>
      <c r="C95" s="15" t="s">
        <v>114</v>
      </c>
      <c r="D95" s="15" t="s">
        <v>87</v>
      </c>
      <c r="E95" s="12" t="e">
        <f>#REF!</f>
        <v>#REF!</v>
      </c>
      <c r="F95" s="12" t="e">
        <f>#REF!</f>
        <v>#REF!</v>
      </c>
      <c r="G95" s="12" t="e">
        <f>#REF!</f>
        <v>#REF!</v>
      </c>
      <c r="H95" s="16">
        <v>35292</v>
      </c>
      <c r="I95" s="15" t="s">
        <v>195</v>
      </c>
      <c r="J95" s="15"/>
      <c r="K95" s="15"/>
    </row>
    <row r="96" spans="1:11" x14ac:dyDescent="0.35">
      <c r="A96" s="15" t="s">
        <v>89</v>
      </c>
      <c r="B96" s="15" t="s">
        <v>58</v>
      </c>
      <c r="C96" s="15" t="s">
        <v>110</v>
      </c>
      <c r="D96" s="15" t="s">
        <v>87</v>
      </c>
      <c r="E96" s="12" t="e">
        <f>#REF!</f>
        <v>#REF!</v>
      </c>
      <c r="F96" s="12" t="e">
        <f>#REF!</f>
        <v>#REF!</v>
      </c>
      <c r="G96" s="12" t="e">
        <f>#REF!</f>
        <v>#REF!</v>
      </c>
      <c r="H96" s="16">
        <v>39911</v>
      </c>
      <c r="I96" s="15"/>
      <c r="J96" s="15"/>
      <c r="K96" s="15"/>
    </row>
    <row r="97" spans="1:11" x14ac:dyDescent="0.35">
      <c r="A97" s="15" t="s">
        <v>111</v>
      </c>
      <c r="B97" s="15" t="s">
        <v>68</v>
      </c>
      <c r="C97" s="15" t="s">
        <v>112</v>
      </c>
      <c r="D97" s="15" t="s">
        <v>87</v>
      </c>
      <c r="E97" s="12" t="e">
        <f>#REF!</f>
        <v>#REF!</v>
      </c>
      <c r="F97" s="12" t="e">
        <f>#REF!</f>
        <v>#REF!</v>
      </c>
      <c r="G97" s="12" t="e">
        <f>#REF!</f>
        <v>#REF!</v>
      </c>
      <c r="H97" s="16">
        <v>35305</v>
      </c>
      <c r="I97" s="15"/>
      <c r="J97" s="15"/>
      <c r="K97" s="15"/>
    </row>
    <row r="98" spans="1:11" x14ac:dyDescent="0.35">
      <c r="A98" s="15" t="s">
        <v>113</v>
      </c>
      <c r="B98" s="15" t="s">
        <v>63</v>
      </c>
      <c r="C98" s="15" t="s">
        <v>120</v>
      </c>
      <c r="D98" s="15" t="s">
        <v>87</v>
      </c>
      <c r="E98" s="12" t="e">
        <f>#REF!</f>
        <v>#REF!</v>
      </c>
      <c r="F98" s="12" t="e">
        <f>#REF!</f>
        <v>#REF!</v>
      </c>
      <c r="G98" s="12" t="e">
        <f>#REF!</f>
        <v>#REF!</v>
      </c>
      <c r="H98" s="16">
        <v>43214</v>
      </c>
      <c r="I98" s="15" t="s">
        <v>196</v>
      </c>
      <c r="J98" s="15"/>
      <c r="K98" s="15"/>
    </row>
    <row r="99" spans="1:11" x14ac:dyDescent="0.35">
      <c r="A99" s="15" t="s">
        <v>113</v>
      </c>
      <c r="B99" s="15" t="s">
        <v>64</v>
      </c>
      <c r="C99" s="15" t="s">
        <v>117</v>
      </c>
      <c r="D99" s="15" t="s">
        <v>87</v>
      </c>
      <c r="E99" s="12" t="e">
        <f>#REF!</f>
        <v>#REF!</v>
      </c>
      <c r="F99" s="12" t="e">
        <f>#REF!</f>
        <v>#REF!</v>
      </c>
      <c r="G99" s="12" t="e">
        <f>#REF!</f>
        <v>#REF!</v>
      </c>
      <c r="H99" s="16">
        <v>43214</v>
      </c>
      <c r="I99" s="15" t="s">
        <v>196</v>
      </c>
      <c r="J99" s="15"/>
      <c r="K99" s="15"/>
    </row>
    <row r="100" spans="1:11" x14ac:dyDescent="0.35">
      <c r="A100" s="15" t="s">
        <v>113</v>
      </c>
      <c r="B100" s="15" t="s">
        <v>65</v>
      </c>
      <c r="C100" s="15" t="s">
        <v>115</v>
      </c>
      <c r="D100" s="15" t="s">
        <v>87</v>
      </c>
      <c r="E100" s="12" t="e">
        <f>#REF!</f>
        <v>#REF!</v>
      </c>
      <c r="F100" s="12" t="e">
        <f>#REF!</f>
        <v>#REF!</v>
      </c>
      <c r="G100" s="12" t="e">
        <f>#REF!</f>
        <v>#REF!</v>
      </c>
      <c r="H100" s="16">
        <v>43214</v>
      </c>
      <c r="I100" s="15"/>
      <c r="J100" s="15"/>
      <c r="K100" s="15"/>
    </row>
    <row r="101" spans="1:11" x14ac:dyDescent="0.35">
      <c r="A101" s="15" t="s">
        <v>113</v>
      </c>
      <c r="B101" s="15" t="s">
        <v>66</v>
      </c>
      <c r="C101" s="15" t="s">
        <v>116</v>
      </c>
      <c r="D101" s="15" t="s">
        <v>87</v>
      </c>
      <c r="E101" s="12" t="e">
        <f>#REF!</f>
        <v>#REF!</v>
      </c>
      <c r="F101" s="12" t="e">
        <f>#REF!</f>
        <v>#REF!</v>
      </c>
      <c r="G101" s="12" t="e">
        <f>#REF!</f>
        <v>#REF!</v>
      </c>
      <c r="H101" s="16">
        <v>43214</v>
      </c>
      <c r="I101" s="15"/>
      <c r="J101" s="15"/>
      <c r="K101" s="15"/>
    </row>
    <row r="102" spans="1:11" x14ac:dyDescent="0.35">
      <c r="A102" s="15" t="s">
        <v>113</v>
      </c>
      <c r="B102" s="15" t="s">
        <v>67</v>
      </c>
      <c r="C102" s="15" t="s">
        <v>122</v>
      </c>
      <c r="D102" s="15" t="s">
        <v>87</v>
      </c>
      <c r="E102" s="12" t="e">
        <f>#REF!</f>
        <v>#REF!</v>
      </c>
      <c r="F102" s="12" t="e">
        <f>#REF!</f>
        <v>#REF!</v>
      </c>
      <c r="G102" s="12" t="e">
        <f>#REF!</f>
        <v>#REF!</v>
      </c>
      <c r="H102" s="16">
        <v>43214</v>
      </c>
      <c r="I102" s="15"/>
      <c r="J102" s="15"/>
      <c r="K102" s="15"/>
    </row>
    <row r="103" spans="1:11" x14ac:dyDescent="0.35">
      <c r="A103" s="15" t="s">
        <v>113</v>
      </c>
      <c r="B103" s="15" t="s">
        <v>60</v>
      </c>
      <c r="C103" s="15" t="s">
        <v>118</v>
      </c>
      <c r="D103" s="15" t="s">
        <v>87</v>
      </c>
      <c r="E103" s="12" t="e">
        <f>#REF!</f>
        <v>#REF!</v>
      </c>
      <c r="F103" s="12" t="e">
        <f>#REF!</f>
        <v>#REF!</v>
      </c>
      <c r="G103" s="12" t="e">
        <f>#REF!</f>
        <v>#REF!</v>
      </c>
      <c r="H103" s="16">
        <v>43398</v>
      </c>
      <c r="I103" s="15" t="s">
        <v>196</v>
      </c>
      <c r="J103" s="15"/>
      <c r="K103" s="15"/>
    </row>
    <row r="104" spans="1:11" x14ac:dyDescent="0.35">
      <c r="A104" s="15" t="s">
        <v>113</v>
      </c>
      <c r="B104" s="15" t="s">
        <v>61</v>
      </c>
      <c r="C104" s="15" t="s">
        <v>121</v>
      </c>
      <c r="D104" s="15" t="s">
        <v>87</v>
      </c>
      <c r="E104" s="12" t="e">
        <f>#REF!</f>
        <v>#REF!</v>
      </c>
      <c r="F104" s="12" t="e">
        <f>#REF!</f>
        <v>#REF!</v>
      </c>
      <c r="G104" s="12" t="e">
        <f>#REF!</f>
        <v>#REF!</v>
      </c>
      <c r="H104" s="16">
        <v>43398</v>
      </c>
      <c r="I104" s="15" t="s">
        <v>196</v>
      </c>
      <c r="J104" s="15"/>
      <c r="K104" s="15"/>
    </row>
    <row r="105" spans="1:11" x14ac:dyDescent="0.35">
      <c r="A105" s="15" t="s">
        <v>113</v>
      </c>
      <c r="B105" s="15" t="s">
        <v>62</v>
      </c>
      <c r="C105" s="15" t="s">
        <v>119</v>
      </c>
      <c r="D105" s="15" t="s">
        <v>87</v>
      </c>
      <c r="E105" s="12" t="e">
        <f>#REF!</f>
        <v>#REF!</v>
      </c>
      <c r="F105" s="12" t="e">
        <f>#REF!</f>
        <v>#REF!</v>
      </c>
      <c r="G105" s="12" t="e">
        <f>#REF!</f>
        <v>#REF!</v>
      </c>
      <c r="H105" s="16">
        <v>43398</v>
      </c>
      <c r="I105" s="15" t="s">
        <v>196</v>
      </c>
      <c r="J105" s="15"/>
      <c r="K105" s="15"/>
    </row>
    <row r="106" spans="1:11" x14ac:dyDescent="0.35">
      <c r="E106" s="13"/>
      <c r="F106" s="13"/>
      <c r="G106" s="13"/>
      <c r="H106" s="4"/>
    </row>
    <row r="107" spans="1:11" ht="18.5" x14ac:dyDescent="0.45">
      <c r="A107" s="19"/>
      <c r="B107" s="20" t="s">
        <v>176</v>
      </c>
      <c r="C107" s="20" t="s">
        <v>177</v>
      </c>
      <c r="D107" s="20" t="s">
        <v>178</v>
      </c>
      <c r="E107" s="13"/>
      <c r="F107" s="13"/>
      <c r="G107" s="13"/>
    </row>
    <row r="108" spans="1:11" ht="19" thickBot="1" x14ac:dyDescent="0.5">
      <c r="A108" s="9" t="s">
        <v>175</v>
      </c>
      <c r="B108" s="10" t="e">
        <f>SUM(E110:E123)</f>
        <v>#REF!</v>
      </c>
      <c r="C108" s="10" t="e">
        <f>SUM(F110:F123)</f>
        <v>#REF!</v>
      </c>
      <c r="D108" s="11" t="e">
        <f>SUM(G110:G123)</f>
        <v>#REF!</v>
      </c>
      <c r="E108" s="13"/>
      <c r="F108" s="13"/>
      <c r="G108" s="13"/>
    </row>
    <row r="109" spans="1:11" ht="42" x14ac:dyDescent="0.35">
      <c r="A109" s="1" t="s">
        <v>0</v>
      </c>
      <c r="B109" s="1" t="s">
        <v>1</v>
      </c>
      <c r="C109" s="1" t="s">
        <v>2</v>
      </c>
      <c r="D109" s="1" t="s">
        <v>3</v>
      </c>
      <c r="E109" s="1" t="s">
        <v>4</v>
      </c>
      <c r="F109" s="1" t="s">
        <v>5</v>
      </c>
      <c r="G109" s="1" t="s">
        <v>6</v>
      </c>
      <c r="H109" s="3" t="s">
        <v>9</v>
      </c>
      <c r="I109" s="1" t="s">
        <v>8</v>
      </c>
      <c r="J109" s="3" t="s">
        <v>198</v>
      </c>
      <c r="K109" s="1" t="s">
        <v>7</v>
      </c>
    </row>
    <row r="110" spans="1:11" x14ac:dyDescent="0.35">
      <c r="A110" s="15" t="s">
        <v>89</v>
      </c>
      <c r="B110" s="15" t="s">
        <v>69</v>
      </c>
      <c r="C110" s="15" t="s">
        <v>134</v>
      </c>
      <c r="D110" s="15" t="s">
        <v>87</v>
      </c>
      <c r="E110" s="12" t="e">
        <f>#REF!</f>
        <v>#REF!</v>
      </c>
      <c r="F110" s="12" t="e">
        <f>#REF!</f>
        <v>#REF!</v>
      </c>
      <c r="G110" s="12" t="e">
        <f>#REF!</f>
        <v>#REF!</v>
      </c>
      <c r="H110" s="15"/>
      <c r="I110" s="15"/>
      <c r="J110" s="15"/>
      <c r="K110" s="15"/>
    </row>
    <row r="111" spans="1:11" x14ac:dyDescent="0.35">
      <c r="A111" s="15" t="s">
        <v>113</v>
      </c>
      <c r="B111" s="15" t="s">
        <v>70</v>
      </c>
      <c r="C111" s="15" t="s">
        <v>143</v>
      </c>
      <c r="D111" s="15" t="s">
        <v>87</v>
      </c>
      <c r="E111" s="12" t="e">
        <f>#REF!</f>
        <v>#REF!</v>
      </c>
      <c r="F111" s="12" t="e">
        <f>#REF!</f>
        <v>#REF!</v>
      </c>
      <c r="G111" s="12" t="e">
        <f>#REF!</f>
        <v>#REF!</v>
      </c>
      <c r="H111" s="16">
        <v>40974</v>
      </c>
      <c r="I111" s="15" t="s">
        <v>195</v>
      </c>
      <c r="J111" s="15"/>
      <c r="K111" s="15"/>
    </row>
    <row r="112" spans="1:11" x14ac:dyDescent="0.35">
      <c r="A112" s="15" t="s">
        <v>113</v>
      </c>
      <c r="B112" s="15" t="s">
        <v>71</v>
      </c>
      <c r="C112" s="15" t="s">
        <v>137</v>
      </c>
      <c r="D112" s="15" t="s">
        <v>87</v>
      </c>
      <c r="E112" s="12" t="e">
        <f>#REF!</f>
        <v>#REF!</v>
      </c>
      <c r="F112" s="12" t="e">
        <f>#REF!</f>
        <v>#REF!</v>
      </c>
      <c r="G112" s="12" t="e">
        <f>#REF!</f>
        <v>#REF!</v>
      </c>
      <c r="H112" s="16">
        <v>42620</v>
      </c>
      <c r="I112" s="15" t="s">
        <v>197</v>
      </c>
      <c r="J112" s="15"/>
      <c r="K112" s="15"/>
    </row>
    <row r="113" spans="1:11" x14ac:dyDescent="0.35">
      <c r="A113" s="15" t="s">
        <v>113</v>
      </c>
      <c r="B113" s="15" t="s">
        <v>75</v>
      </c>
      <c r="C113" s="15" t="s">
        <v>147</v>
      </c>
      <c r="D113" s="15" t="s">
        <v>87</v>
      </c>
      <c r="E113" s="12" t="e">
        <f>#REF!</f>
        <v>#REF!</v>
      </c>
      <c r="F113" s="12" t="e">
        <f>#REF!</f>
        <v>#REF!</v>
      </c>
      <c r="G113" s="12" t="e">
        <f>#REF!</f>
        <v>#REF!</v>
      </c>
      <c r="H113" s="16">
        <v>43336</v>
      </c>
      <c r="I113" s="15"/>
      <c r="J113" s="15"/>
      <c r="K113" s="15"/>
    </row>
    <row r="114" spans="1:11" x14ac:dyDescent="0.35">
      <c r="A114" s="15" t="s">
        <v>113</v>
      </c>
      <c r="B114" s="15" t="s">
        <v>74</v>
      </c>
      <c r="C114" s="15" t="s">
        <v>146</v>
      </c>
      <c r="D114" s="15" t="s">
        <v>87</v>
      </c>
      <c r="E114" s="12" t="e">
        <f>#REF!</f>
        <v>#REF!</v>
      </c>
      <c r="F114" s="12" t="e">
        <f>#REF!</f>
        <v>#REF!</v>
      </c>
      <c r="G114" s="12" t="e">
        <f>#REF!</f>
        <v>#REF!</v>
      </c>
      <c r="H114" s="16">
        <v>43336</v>
      </c>
      <c r="I114" s="15"/>
      <c r="J114" s="15"/>
      <c r="K114" s="15"/>
    </row>
    <row r="115" spans="1:11" x14ac:dyDescent="0.35">
      <c r="A115" s="15" t="s">
        <v>113</v>
      </c>
      <c r="B115" s="15" t="s">
        <v>73</v>
      </c>
      <c r="C115" s="15" t="s">
        <v>145</v>
      </c>
      <c r="D115" s="15" t="s">
        <v>87</v>
      </c>
      <c r="E115" s="12" t="e">
        <f>#REF!</f>
        <v>#REF!</v>
      </c>
      <c r="F115" s="12" t="e">
        <f>#REF!</f>
        <v>#REF!</v>
      </c>
      <c r="G115" s="12" t="e">
        <f>#REF!</f>
        <v>#REF!</v>
      </c>
      <c r="H115" s="16">
        <v>43336</v>
      </c>
      <c r="I115" s="15"/>
      <c r="J115" s="15"/>
      <c r="K115" s="15"/>
    </row>
    <row r="116" spans="1:11" x14ac:dyDescent="0.35">
      <c r="A116" s="15" t="s">
        <v>113</v>
      </c>
      <c r="B116" s="15" t="s">
        <v>72</v>
      </c>
      <c r="C116" s="15" t="s">
        <v>144</v>
      </c>
      <c r="D116" s="15" t="s">
        <v>87</v>
      </c>
      <c r="E116" s="12" t="e">
        <f>#REF!</f>
        <v>#REF!</v>
      </c>
      <c r="F116" s="12" t="e">
        <f>#REF!</f>
        <v>#REF!</v>
      </c>
      <c r="G116" s="12" t="e">
        <f>#REF!</f>
        <v>#REF!</v>
      </c>
      <c r="H116" s="16">
        <v>43339</v>
      </c>
      <c r="I116" s="15"/>
      <c r="J116" s="15"/>
      <c r="K116" s="15"/>
    </row>
    <row r="117" spans="1:11" x14ac:dyDescent="0.35">
      <c r="A117" s="15" t="s">
        <v>85</v>
      </c>
      <c r="B117" s="15" t="s">
        <v>46</v>
      </c>
      <c r="C117" s="15" t="s">
        <v>141</v>
      </c>
      <c r="D117" s="15" t="s">
        <v>87</v>
      </c>
      <c r="E117" s="12" t="e">
        <f>#REF!</f>
        <v>#REF!</v>
      </c>
      <c r="F117" s="12" t="e">
        <f>#REF!</f>
        <v>#REF!</v>
      </c>
      <c r="G117" s="12" t="e">
        <f>#REF!</f>
        <v>#REF!</v>
      </c>
      <c r="H117" s="16">
        <v>43336</v>
      </c>
      <c r="I117" s="15"/>
      <c r="J117" s="15"/>
      <c r="K117" s="15"/>
    </row>
    <row r="118" spans="1:11" x14ac:dyDescent="0.35">
      <c r="A118" s="15" t="s">
        <v>111</v>
      </c>
      <c r="B118" s="15" t="s">
        <v>76</v>
      </c>
      <c r="C118" s="15" t="s">
        <v>142</v>
      </c>
      <c r="D118" s="15" t="s">
        <v>87</v>
      </c>
      <c r="E118" s="12" t="e">
        <f>#REF!</f>
        <v>#REF!</v>
      </c>
      <c r="F118" s="12" t="e">
        <f>#REF!</f>
        <v>#REF!</v>
      </c>
      <c r="G118" s="12" t="e">
        <f>#REF!</f>
        <v>#REF!</v>
      </c>
      <c r="H118" s="16">
        <v>40240</v>
      </c>
      <c r="I118" s="15"/>
      <c r="J118" s="15"/>
      <c r="K118" s="15"/>
    </row>
    <row r="119" spans="1:11" x14ac:dyDescent="0.35">
      <c r="A119" s="15" t="s">
        <v>111</v>
      </c>
      <c r="B119" s="15" t="s">
        <v>77</v>
      </c>
      <c r="C119" s="15" t="s">
        <v>138</v>
      </c>
      <c r="D119" s="15" t="s">
        <v>87</v>
      </c>
      <c r="E119" s="12" t="e">
        <f>#REF!</f>
        <v>#REF!</v>
      </c>
      <c r="F119" s="12" t="e">
        <f>#REF!</f>
        <v>#REF!</v>
      </c>
      <c r="G119" s="12" t="e">
        <f>#REF!</f>
        <v>#REF!</v>
      </c>
      <c r="H119" s="16">
        <v>40802</v>
      </c>
      <c r="I119" s="15"/>
      <c r="J119" s="15"/>
      <c r="K119" s="15"/>
    </row>
    <row r="120" spans="1:11" x14ac:dyDescent="0.35">
      <c r="A120" s="15" t="s">
        <v>111</v>
      </c>
      <c r="B120" s="15" t="s">
        <v>78</v>
      </c>
      <c r="C120" s="15" t="s">
        <v>140</v>
      </c>
      <c r="D120" s="15" t="s">
        <v>87</v>
      </c>
      <c r="E120" s="12" t="e">
        <f>#REF!</f>
        <v>#REF!</v>
      </c>
      <c r="F120" s="12" t="e">
        <f>#REF!</f>
        <v>#REF!</v>
      </c>
      <c r="G120" s="12" t="e">
        <f>#REF!</f>
        <v>#REF!</v>
      </c>
      <c r="H120" s="16">
        <v>41408</v>
      </c>
      <c r="I120" s="15"/>
      <c r="J120" s="15"/>
      <c r="K120" s="15"/>
    </row>
    <row r="121" spans="1:11" x14ac:dyDescent="0.35">
      <c r="A121" s="15" t="s">
        <v>111</v>
      </c>
      <c r="B121" s="15" t="s">
        <v>80</v>
      </c>
      <c r="C121" s="15" t="s">
        <v>136</v>
      </c>
      <c r="D121" s="15" t="s">
        <v>87</v>
      </c>
      <c r="E121" s="12" t="e">
        <f>#REF!</f>
        <v>#REF!</v>
      </c>
      <c r="F121" s="12" t="e">
        <f>#REF!</f>
        <v>#REF!</v>
      </c>
      <c r="G121" s="12" t="e">
        <f>#REF!</f>
        <v>#REF!</v>
      </c>
      <c r="H121" s="16">
        <v>42803</v>
      </c>
      <c r="I121" s="15"/>
      <c r="J121" s="15"/>
      <c r="K121" s="15"/>
    </row>
    <row r="122" spans="1:11" x14ac:dyDescent="0.35">
      <c r="A122" s="15" t="s">
        <v>111</v>
      </c>
      <c r="B122" s="15" t="s">
        <v>79</v>
      </c>
      <c r="C122" s="15" t="s">
        <v>148</v>
      </c>
      <c r="D122" s="15" t="s">
        <v>87</v>
      </c>
      <c r="E122" s="12" t="e">
        <f>#REF!</f>
        <v>#REF!</v>
      </c>
      <c r="F122" s="12" t="e">
        <f>#REF!</f>
        <v>#REF!</v>
      </c>
      <c r="G122" s="12" t="e">
        <f>#REF!</f>
        <v>#REF!</v>
      </c>
      <c r="H122" s="16">
        <v>42949</v>
      </c>
      <c r="I122" s="15"/>
      <c r="J122" s="15"/>
      <c r="K122" s="15"/>
    </row>
    <row r="123" spans="1:11" x14ac:dyDescent="0.35">
      <c r="A123" s="15" t="s">
        <v>111</v>
      </c>
      <c r="B123" s="15" t="s">
        <v>81</v>
      </c>
      <c r="C123" s="15" t="s">
        <v>139</v>
      </c>
      <c r="D123" s="15" t="s">
        <v>87</v>
      </c>
      <c r="E123" s="12" t="e">
        <f>#REF!</f>
        <v>#REF!</v>
      </c>
      <c r="F123" s="12" t="e">
        <f>#REF!</f>
        <v>#REF!</v>
      </c>
      <c r="G123" s="12" t="e">
        <f>#REF!</f>
        <v>#REF!</v>
      </c>
      <c r="H123" s="16">
        <v>43336</v>
      </c>
      <c r="I123" s="15"/>
      <c r="J123" s="15"/>
      <c r="K123" s="15"/>
    </row>
  </sheetData>
  <mergeCells count="3">
    <mergeCell ref="B3:D3"/>
    <mergeCell ref="A1:D1"/>
    <mergeCell ref="A2:D2"/>
  </mergeCells>
  <pageMargins left="0.7" right="0.7" top="0.75" bottom="0.75" header="0.3" footer="0.3"/>
  <pageSetup paperSize="5" scale="54" fitToHeight="0" orientation="landscape" r:id="rId1"/>
  <rowBreaks count="2" manualBreakCount="2">
    <brk id="54" max="16383" man="1"/>
    <brk id="90" max="16383" man="1"/>
  </rowBreaks>
  <ignoredErrors>
    <ignoredError sqref="A14:A32 A33:A3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CCE06-702A-40A5-B505-015EFA6BB35A}">
  <sheetPr codeName="Sheet2">
    <pageSetUpPr fitToPage="1"/>
  </sheetPr>
  <dimension ref="A1:M72"/>
  <sheetViews>
    <sheetView zoomScale="90" zoomScaleNormal="90" workbookViewId="0">
      <pane ySplit="8" topLeftCell="A44" activePane="bottomLeft" state="frozen"/>
      <selection pane="bottomLeft" activeCell="J47" sqref="J47"/>
    </sheetView>
  </sheetViews>
  <sheetFormatPr defaultColWidth="10.1796875" defaultRowHeight="15.5" x14ac:dyDescent="0.35"/>
  <cols>
    <col min="1" max="1" width="11" style="102" customWidth="1"/>
    <col min="2" max="2" width="60.1796875" style="103" bestFit="1" customWidth="1"/>
    <col min="3" max="3" width="18.1796875" style="5" bestFit="1" customWidth="1"/>
    <col min="4" max="4" width="15.453125" style="5" bestFit="1" customWidth="1"/>
    <col min="5" max="5" width="13.453125" style="5" bestFit="1" customWidth="1"/>
    <col min="6" max="6" width="12.81640625" style="5" bestFit="1" customWidth="1"/>
    <col min="7" max="7" width="15.1796875" style="5" customWidth="1"/>
    <col min="8" max="8" width="13.81640625" style="5" customWidth="1"/>
    <col min="9" max="9" width="16.81640625" style="5" customWidth="1"/>
    <col min="10" max="10" width="13.54296875" style="5" customWidth="1"/>
    <col min="11" max="11" width="15" style="5" customWidth="1"/>
    <col min="12" max="12" width="42.1796875" style="5" bestFit="1" customWidth="1"/>
    <col min="13" max="13" width="65.54296875" style="5" bestFit="1" customWidth="1"/>
    <col min="14" max="16" width="8.1796875" style="5" customWidth="1"/>
    <col min="17" max="16384" width="10.1796875" style="5"/>
  </cols>
  <sheetData>
    <row r="1" spans="1:13" ht="16" thickBot="1" x14ac:dyDescent="0.4">
      <c r="B1" s="106" t="s">
        <v>246</v>
      </c>
      <c r="E1" s="23"/>
      <c r="F1" s="23"/>
      <c r="G1" s="23"/>
      <c r="K1" s="23"/>
      <c r="L1" s="23"/>
    </row>
    <row r="2" spans="1:13" ht="16" thickBot="1" x14ac:dyDescent="0.4">
      <c r="B2" s="89"/>
      <c r="E2" s="24"/>
      <c r="F2" s="24"/>
      <c r="G2" s="24"/>
      <c r="H2" s="225" t="s">
        <v>248</v>
      </c>
      <c r="I2" s="226"/>
      <c r="J2" s="226"/>
      <c r="K2" s="227"/>
      <c r="L2" s="24"/>
      <c r="M2" s="23"/>
    </row>
    <row r="3" spans="1:13" ht="16" thickBot="1" x14ac:dyDescent="0.4">
      <c r="B3" s="89"/>
      <c r="D3" s="231" t="s">
        <v>245</v>
      </c>
      <c r="E3" s="232"/>
      <c r="F3" s="232"/>
      <c r="G3" s="233"/>
      <c r="H3" s="228" t="s">
        <v>5</v>
      </c>
      <c r="I3" s="229"/>
      <c r="J3" s="230"/>
      <c r="K3" s="59"/>
    </row>
    <row r="4" spans="1:13" s="25" customFormat="1" ht="31.5" thickBot="1" x14ac:dyDescent="0.4">
      <c r="A4" s="34" t="s">
        <v>224</v>
      </c>
      <c r="B4" s="33" t="s">
        <v>247</v>
      </c>
      <c r="C4" s="75" t="s">
        <v>6</v>
      </c>
      <c r="D4" s="71" t="s">
        <v>4</v>
      </c>
      <c r="E4" s="35" t="s">
        <v>200</v>
      </c>
      <c r="F4" s="35" t="s">
        <v>209</v>
      </c>
      <c r="G4" s="72" t="s">
        <v>249</v>
      </c>
      <c r="H4" s="71" t="s">
        <v>232</v>
      </c>
      <c r="I4" s="35" t="s">
        <v>233</v>
      </c>
      <c r="J4" s="72" t="s">
        <v>234</v>
      </c>
      <c r="K4" s="77" t="s">
        <v>250</v>
      </c>
      <c r="L4" s="69" t="s">
        <v>7</v>
      </c>
    </row>
    <row r="5" spans="1:13" s="26" customFormat="1" ht="16" thickBot="1" x14ac:dyDescent="0.4">
      <c r="A5" s="87" t="s">
        <v>87</v>
      </c>
      <c r="B5" s="88" t="s">
        <v>271</v>
      </c>
      <c r="C5" s="76">
        <f>D5-F5</f>
        <v>2742279.73</v>
      </c>
      <c r="D5" s="73">
        <v>2824000</v>
      </c>
      <c r="E5" s="36">
        <v>0</v>
      </c>
      <c r="F5" s="36">
        <f>C48+C9+C45+C58</f>
        <v>81720.26999999999</v>
      </c>
      <c r="G5" s="74">
        <f>D5-F5</f>
        <v>2742279.73</v>
      </c>
      <c r="H5" s="73">
        <v>214425</v>
      </c>
      <c r="I5" s="36">
        <v>1480405</v>
      </c>
      <c r="J5" s="74">
        <v>47449.73</v>
      </c>
      <c r="K5" s="37">
        <f>H5+I5+J5</f>
        <v>1742279.73</v>
      </c>
      <c r="L5" s="70" t="s">
        <v>270</v>
      </c>
    </row>
    <row r="6" spans="1:13" x14ac:dyDescent="0.35">
      <c r="A6" s="104"/>
      <c r="B6" s="131"/>
      <c r="C6" s="67"/>
      <c r="D6" s="24"/>
      <c r="E6" s="24"/>
      <c r="F6" s="23"/>
      <c r="G6" s="23"/>
      <c r="H6" s="78"/>
      <c r="I6" s="79"/>
      <c r="J6" s="24"/>
      <c r="M6" s="31"/>
    </row>
    <row r="7" spans="1:13" x14ac:dyDescent="0.35">
      <c r="A7" s="104"/>
      <c r="B7" s="89"/>
      <c r="C7" s="23"/>
      <c r="D7" s="24"/>
      <c r="E7" s="24"/>
      <c r="F7" s="23"/>
      <c r="G7" s="23"/>
      <c r="H7" s="23"/>
      <c r="I7" s="23"/>
      <c r="J7" s="24"/>
      <c r="K7" s="24"/>
      <c r="L7" s="27"/>
      <c r="M7" s="23"/>
    </row>
    <row r="8" spans="1:13" ht="16" thickBot="1" x14ac:dyDescent="0.4">
      <c r="A8" s="133"/>
      <c r="B8" s="132"/>
      <c r="C8" s="28" t="s">
        <v>251</v>
      </c>
      <c r="D8" s="28" t="s">
        <v>232</v>
      </c>
      <c r="E8" s="28" t="s">
        <v>233</v>
      </c>
      <c r="F8" s="28" t="s">
        <v>234</v>
      </c>
      <c r="G8" s="219" t="s">
        <v>7</v>
      </c>
      <c r="H8" s="220"/>
      <c r="I8" s="220"/>
      <c r="J8" s="221"/>
      <c r="L8" s="23"/>
    </row>
    <row r="9" spans="1:13" s="25" customFormat="1" x14ac:dyDescent="0.35">
      <c r="A9" s="55" t="s">
        <v>87</v>
      </c>
      <c r="B9" s="56" t="s">
        <v>258</v>
      </c>
      <c r="C9" s="57">
        <f>SUM(D9:F9)</f>
        <v>62618.869999999995</v>
      </c>
      <c r="D9" s="58">
        <f>SUM(D10:D43)</f>
        <v>9575</v>
      </c>
      <c r="E9" s="58">
        <f t="shared" ref="E9:F9" si="0">SUM(E10:E43)</f>
        <v>3670</v>
      </c>
      <c r="F9" s="58">
        <f t="shared" si="0"/>
        <v>49373.869999999995</v>
      </c>
      <c r="G9" s="222" t="s">
        <v>268</v>
      </c>
      <c r="H9" s="223"/>
      <c r="I9" s="223"/>
      <c r="J9" s="224"/>
    </row>
    <row r="10" spans="1:13" x14ac:dyDescent="0.35">
      <c r="A10" s="91"/>
      <c r="B10" s="92" t="s">
        <v>244</v>
      </c>
      <c r="C10" s="46"/>
      <c r="D10" s="47"/>
      <c r="E10" s="47"/>
      <c r="F10" s="66">
        <v>2500</v>
      </c>
      <c r="G10" s="65"/>
      <c r="H10" s="63"/>
      <c r="I10" s="63"/>
      <c r="J10" s="64"/>
    </row>
    <row r="11" spans="1:13" x14ac:dyDescent="0.35">
      <c r="A11" s="91"/>
      <c r="B11" s="93" t="s">
        <v>226</v>
      </c>
      <c r="C11" s="46"/>
      <c r="D11" s="48"/>
      <c r="E11" s="49">
        <v>3670</v>
      </c>
      <c r="F11" s="49"/>
      <c r="G11" s="149"/>
      <c r="H11" s="63"/>
      <c r="I11" s="63"/>
      <c r="J11" s="64"/>
    </row>
    <row r="12" spans="1:13" x14ac:dyDescent="0.35">
      <c r="A12" s="91"/>
      <c r="B12" s="94" t="s">
        <v>227</v>
      </c>
      <c r="C12" s="46"/>
      <c r="D12" s="48"/>
      <c r="E12" s="49"/>
      <c r="F12" s="49">
        <v>2645</v>
      </c>
      <c r="G12" s="149"/>
      <c r="H12" s="63"/>
      <c r="I12" s="63"/>
      <c r="J12" s="64"/>
    </row>
    <row r="13" spans="1:13" x14ac:dyDescent="0.35">
      <c r="A13" s="91"/>
      <c r="B13" s="94" t="s">
        <v>228</v>
      </c>
      <c r="C13" s="46"/>
      <c r="D13" s="48"/>
      <c r="E13" s="49"/>
      <c r="F13" s="49">
        <v>2950</v>
      </c>
      <c r="G13" s="149"/>
      <c r="H13" s="63"/>
      <c r="I13" s="63"/>
      <c r="J13" s="64"/>
    </row>
    <row r="14" spans="1:13" x14ac:dyDescent="0.35">
      <c r="A14" s="91"/>
      <c r="B14" s="94" t="s">
        <v>229</v>
      </c>
      <c r="C14" s="50"/>
      <c r="D14" s="48"/>
      <c r="E14" s="49"/>
      <c r="F14" s="49">
        <v>1094.4000000000001</v>
      </c>
      <c r="G14" s="149"/>
      <c r="H14" s="63"/>
      <c r="I14" s="63"/>
      <c r="J14" s="64"/>
    </row>
    <row r="15" spans="1:13" x14ac:dyDescent="0.35">
      <c r="A15" s="91"/>
      <c r="B15" s="94" t="s">
        <v>230</v>
      </c>
      <c r="C15" s="50"/>
      <c r="D15" s="48"/>
      <c r="E15" s="49"/>
      <c r="F15" s="49">
        <v>3370</v>
      </c>
      <c r="G15" s="149"/>
      <c r="H15" s="63"/>
      <c r="I15" s="63"/>
      <c r="J15" s="64"/>
    </row>
    <row r="16" spans="1:13" x14ac:dyDescent="0.35">
      <c r="A16" s="91"/>
      <c r="B16" s="94" t="s">
        <v>231</v>
      </c>
      <c r="C16" s="50"/>
      <c r="D16" s="48">
        <v>1600</v>
      </c>
      <c r="E16" s="49"/>
      <c r="F16" s="49"/>
      <c r="G16" s="149"/>
      <c r="H16" s="63"/>
      <c r="I16" s="63"/>
      <c r="J16" s="64"/>
    </row>
    <row r="17" spans="1:10" x14ac:dyDescent="0.35">
      <c r="A17" s="91"/>
      <c r="B17" s="94" t="s">
        <v>231</v>
      </c>
      <c r="C17" s="50"/>
      <c r="D17" s="48">
        <v>975</v>
      </c>
      <c r="E17" s="49"/>
      <c r="F17" s="49"/>
      <c r="G17" s="149"/>
      <c r="H17" s="63"/>
      <c r="I17" s="63"/>
      <c r="J17" s="64"/>
    </row>
    <row r="18" spans="1:10" x14ac:dyDescent="0.35">
      <c r="A18" s="91"/>
      <c r="B18" s="94" t="s">
        <v>231</v>
      </c>
      <c r="C18" s="50"/>
      <c r="D18" s="48">
        <v>1175</v>
      </c>
      <c r="E18" s="49"/>
      <c r="F18" s="49"/>
      <c r="G18" s="149"/>
      <c r="H18" s="63"/>
      <c r="I18" s="63"/>
      <c r="J18" s="64"/>
    </row>
    <row r="19" spans="1:10" x14ac:dyDescent="0.35">
      <c r="A19" s="91"/>
      <c r="B19" s="94" t="s">
        <v>231</v>
      </c>
      <c r="C19" s="50"/>
      <c r="D19" s="48">
        <v>1775</v>
      </c>
      <c r="E19" s="49"/>
      <c r="F19" s="49"/>
      <c r="G19" s="149"/>
      <c r="H19" s="63"/>
      <c r="I19" s="63"/>
      <c r="J19" s="64"/>
    </row>
    <row r="20" spans="1:10" x14ac:dyDescent="0.35">
      <c r="A20" s="91"/>
      <c r="B20" s="94" t="s">
        <v>230</v>
      </c>
      <c r="C20" s="50"/>
      <c r="D20" s="48"/>
      <c r="E20" s="49"/>
      <c r="F20" s="49">
        <v>1505</v>
      </c>
      <c r="G20" s="149"/>
      <c r="H20" s="63"/>
      <c r="I20" s="63"/>
      <c r="J20" s="64"/>
    </row>
    <row r="21" spans="1:10" x14ac:dyDescent="0.35">
      <c r="A21" s="91"/>
      <c r="B21" s="94" t="s">
        <v>230</v>
      </c>
      <c r="C21" s="50"/>
      <c r="D21" s="48"/>
      <c r="E21" s="49"/>
      <c r="F21" s="49">
        <v>2655</v>
      </c>
      <c r="G21" s="149"/>
      <c r="H21" s="63"/>
      <c r="I21" s="63"/>
      <c r="J21" s="64"/>
    </row>
    <row r="22" spans="1:10" x14ac:dyDescent="0.35">
      <c r="A22" s="91"/>
      <c r="B22" s="94" t="s">
        <v>230</v>
      </c>
      <c r="C22" s="50"/>
      <c r="D22" s="48"/>
      <c r="E22" s="49"/>
      <c r="F22" s="49">
        <v>1990</v>
      </c>
      <c r="G22" s="149"/>
      <c r="H22" s="63"/>
      <c r="I22" s="63"/>
      <c r="J22" s="64"/>
    </row>
    <row r="23" spans="1:10" x14ac:dyDescent="0.35">
      <c r="A23" s="91"/>
      <c r="B23" s="148" t="s">
        <v>235</v>
      </c>
      <c r="C23" s="50"/>
      <c r="D23" s="48"/>
      <c r="E23" s="49"/>
      <c r="F23" s="49">
        <v>50</v>
      </c>
      <c r="G23" s="149"/>
      <c r="H23" s="63"/>
      <c r="I23" s="63"/>
      <c r="J23" s="64"/>
    </row>
    <row r="24" spans="1:10" x14ac:dyDescent="0.35">
      <c r="A24" s="95"/>
      <c r="B24" s="94" t="s">
        <v>230</v>
      </c>
      <c r="C24" s="50"/>
      <c r="D24" s="48"/>
      <c r="E24" s="49"/>
      <c r="F24" s="49">
        <v>840</v>
      </c>
      <c r="G24" s="149"/>
      <c r="H24" s="63"/>
      <c r="I24" s="63"/>
      <c r="J24" s="64"/>
    </row>
    <row r="25" spans="1:10" x14ac:dyDescent="0.35">
      <c r="A25" s="96"/>
      <c r="B25" s="94" t="s">
        <v>230</v>
      </c>
      <c r="C25" s="50"/>
      <c r="D25" s="48"/>
      <c r="E25" s="49"/>
      <c r="F25" s="49">
        <v>1530</v>
      </c>
      <c r="G25" s="149"/>
      <c r="H25" s="63"/>
      <c r="I25" s="63"/>
      <c r="J25" s="64"/>
    </row>
    <row r="26" spans="1:10" x14ac:dyDescent="0.35">
      <c r="A26" s="96"/>
      <c r="B26" s="94" t="s">
        <v>230</v>
      </c>
      <c r="C26" s="50"/>
      <c r="D26" s="48"/>
      <c r="E26" s="49"/>
      <c r="F26" s="49">
        <v>4315</v>
      </c>
      <c r="G26" s="149"/>
      <c r="H26" s="63"/>
      <c r="I26" s="63"/>
      <c r="J26" s="64"/>
    </row>
    <row r="27" spans="1:10" x14ac:dyDescent="0.35">
      <c r="A27" s="96"/>
      <c r="B27" s="94" t="s">
        <v>235</v>
      </c>
      <c r="C27" s="50"/>
      <c r="D27" s="48"/>
      <c r="E27" s="49"/>
      <c r="F27" s="49">
        <v>50</v>
      </c>
      <c r="G27" s="149"/>
      <c r="H27" s="63"/>
      <c r="I27" s="63"/>
      <c r="J27" s="64"/>
    </row>
    <row r="28" spans="1:10" x14ac:dyDescent="0.35">
      <c r="A28" s="96"/>
      <c r="B28" s="94" t="s">
        <v>231</v>
      </c>
      <c r="C28" s="50"/>
      <c r="D28" s="48">
        <v>825</v>
      </c>
      <c r="E28" s="49"/>
      <c r="F28" s="49"/>
      <c r="G28" s="149"/>
      <c r="H28" s="63"/>
      <c r="I28" s="63"/>
      <c r="J28" s="64"/>
    </row>
    <row r="29" spans="1:10" s="29" customFormat="1" x14ac:dyDescent="0.35">
      <c r="A29" s="97"/>
      <c r="B29" s="94" t="s">
        <v>231</v>
      </c>
      <c r="C29" s="52"/>
      <c r="D29" s="48">
        <v>650</v>
      </c>
      <c r="E29" s="49"/>
      <c r="F29" s="49"/>
      <c r="G29" s="149"/>
      <c r="H29" s="63"/>
      <c r="I29" s="63"/>
      <c r="J29" s="64"/>
    </row>
    <row r="30" spans="1:10" x14ac:dyDescent="0.35">
      <c r="A30" s="96"/>
      <c r="B30" s="94" t="s">
        <v>230</v>
      </c>
      <c r="C30" s="50"/>
      <c r="D30" s="48"/>
      <c r="E30" s="49"/>
      <c r="F30" s="49">
        <v>300</v>
      </c>
      <c r="G30" s="149"/>
      <c r="H30" s="63"/>
      <c r="I30" s="63"/>
      <c r="J30" s="64"/>
    </row>
    <row r="31" spans="1:10" s="25" customFormat="1" x14ac:dyDescent="0.35">
      <c r="A31" s="98"/>
      <c r="B31" s="94" t="s">
        <v>230</v>
      </c>
      <c r="C31" s="51"/>
      <c r="D31" s="48"/>
      <c r="E31" s="49"/>
      <c r="F31" s="49">
        <v>2195</v>
      </c>
      <c r="G31" s="149"/>
      <c r="H31" s="63"/>
      <c r="I31" s="63"/>
      <c r="J31" s="64"/>
    </row>
    <row r="32" spans="1:10" x14ac:dyDescent="0.35">
      <c r="A32" s="96"/>
      <c r="B32" s="94" t="s">
        <v>231</v>
      </c>
      <c r="C32" s="50"/>
      <c r="D32" s="48">
        <v>825</v>
      </c>
      <c r="E32" s="49"/>
      <c r="F32" s="49"/>
      <c r="G32" s="149"/>
      <c r="H32" s="63"/>
      <c r="I32" s="63"/>
      <c r="J32" s="64"/>
    </row>
    <row r="33" spans="1:13" x14ac:dyDescent="0.35">
      <c r="A33" s="96"/>
      <c r="B33" s="94" t="s">
        <v>237</v>
      </c>
      <c r="C33" s="50"/>
      <c r="D33" s="48"/>
      <c r="E33" s="49"/>
      <c r="F33" s="49">
        <v>1002.21</v>
      </c>
      <c r="G33" s="149"/>
      <c r="H33" s="63"/>
      <c r="I33" s="63"/>
      <c r="J33" s="64"/>
    </row>
    <row r="34" spans="1:13" x14ac:dyDescent="0.35">
      <c r="A34" s="96"/>
      <c r="B34" s="94" t="s">
        <v>237</v>
      </c>
      <c r="C34" s="50"/>
      <c r="D34" s="48"/>
      <c r="E34" s="49"/>
      <c r="F34" s="49">
        <v>5816.46</v>
      </c>
      <c r="G34" s="149"/>
      <c r="H34" s="63"/>
      <c r="I34" s="63"/>
      <c r="J34" s="64"/>
    </row>
    <row r="35" spans="1:13" x14ac:dyDescent="0.35">
      <c r="A35" s="96"/>
      <c r="B35" s="94" t="s">
        <v>231</v>
      </c>
      <c r="C35" s="50"/>
      <c r="D35" s="48">
        <v>925</v>
      </c>
      <c r="E35" s="49"/>
      <c r="F35" s="49"/>
      <c r="G35" s="149"/>
      <c r="H35" s="63"/>
      <c r="I35" s="63"/>
      <c r="J35" s="64"/>
    </row>
    <row r="36" spans="1:13" ht="29" x14ac:dyDescent="0.35">
      <c r="A36" s="96"/>
      <c r="B36" s="94" t="s">
        <v>238</v>
      </c>
      <c r="C36" s="50"/>
      <c r="D36" s="48"/>
      <c r="E36" s="49"/>
      <c r="F36" s="49">
        <v>4980</v>
      </c>
      <c r="G36" s="149"/>
      <c r="H36" s="63"/>
      <c r="I36" s="63"/>
      <c r="J36" s="64"/>
    </row>
    <row r="37" spans="1:13" x14ac:dyDescent="0.35">
      <c r="A37" s="96"/>
      <c r="B37" s="94" t="s">
        <v>231</v>
      </c>
      <c r="C37" s="50"/>
      <c r="D37" s="48">
        <v>825</v>
      </c>
      <c r="E37" s="49"/>
      <c r="F37" s="49"/>
      <c r="G37" s="149"/>
      <c r="H37" s="63"/>
      <c r="I37" s="63"/>
      <c r="J37" s="64"/>
    </row>
    <row r="38" spans="1:13" s="25" customFormat="1" x14ac:dyDescent="0.35">
      <c r="A38" s="98"/>
      <c r="B38" s="99" t="s">
        <v>230</v>
      </c>
      <c r="C38" s="51"/>
      <c r="D38" s="48"/>
      <c r="E38" s="49"/>
      <c r="F38" s="49">
        <v>3345</v>
      </c>
      <c r="G38" s="149"/>
      <c r="H38" s="63"/>
      <c r="I38" s="63"/>
      <c r="J38" s="64"/>
    </row>
    <row r="39" spans="1:13" x14ac:dyDescent="0.35">
      <c r="A39" s="96"/>
      <c r="B39" s="94" t="s">
        <v>230</v>
      </c>
      <c r="C39" s="50"/>
      <c r="D39" s="48"/>
      <c r="E39" s="49"/>
      <c r="F39" s="49">
        <v>1810</v>
      </c>
      <c r="G39" s="149"/>
      <c r="H39" s="63"/>
      <c r="I39" s="63"/>
      <c r="J39" s="64"/>
    </row>
    <row r="40" spans="1:13" x14ac:dyDescent="0.35">
      <c r="A40" s="96"/>
      <c r="B40" s="94" t="s">
        <v>240</v>
      </c>
      <c r="C40" s="50"/>
      <c r="D40" s="48"/>
      <c r="E40" s="49"/>
      <c r="F40" s="49">
        <v>1921.2</v>
      </c>
      <c r="G40" s="149"/>
      <c r="H40" s="63"/>
      <c r="I40" s="63"/>
      <c r="J40" s="64"/>
    </row>
    <row r="41" spans="1:13" x14ac:dyDescent="0.35">
      <c r="A41" s="96"/>
      <c r="B41" s="94" t="s">
        <v>241</v>
      </c>
      <c r="C41" s="50"/>
      <c r="D41" s="48"/>
      <c r="E41" s="49"/>
      <c r="F41" s="49">
        <v>1004.6</v>
      </c>
      <c r="G41" s="149"/>
      <c r="H41" s="63"/>
      <c r="I41" s="63"/>
      <c r="J41" s="64"/>
    </row>
    <row r="42" spans="1:13" x14ac:dyDescent="0.35">
      <c r="A42" s="96"/>
      <c r="B42" s="94" t="s">
        <v>230</v>
      </c>
      <c r="C42" s="50"/>
      <c r="D42" s="48"/>
      <c r="E42" s="49"/>
      <c r="F42" s="49">
        <v>1300</v>
      </c>
      <c r="G42" s="149"/>
      <c r="H42" s="63"/>
      <c r="I42" s="63"/>
      <c r="J42" s="64"/>
    </row>
    <row r="43" spans="1:13" ht="16" thickBot="1" x14ac:dyDescent="0.4">
      <c r="A43" s="125"/>
      <c r="B43" s="101" t="s">
        <v>230</v>
      </c>
      <c r="C43" s="60"/>
      <c r="D43" s="61"/>
      <c r="E43" s="62"/>
      <c r="F43" s="62">
        <v>205</v>
      </c>
      <c r="G43" s="153"/>
      <c r="H43" s="154"/>
      <c r="I43" s="154"/>
      <c r="J43" s="155"/>
    </row>
    <row r="44" spans="1:13" ht="16" thickBot="1" x14ac:dyDescent="0.4">
      <c r="A44" s="150"/>
      <c r="B44" s="151"/>
      <c r="C44" s="152"/>
      <c r="D44" s="144"/>
      <c r="E44" s="128"/>
      <c r="F44" s="145"/>
      <c r="G44" s="32"/>
      <c r="H44" s="23"/>
      <c r="I44" s="23"/>
      <c r="J44" s="23"/>
      <c r="K44" s="23"/>
    </row>
    <row r="45" spans="1:13" x14ac:dyDescent="0.35">
      <c r="A45" s="81" t="s">
        <v>267</v>
      </c>
      <c r="B45" s="82" t="s">
        <v>259</v>
      </c>
      <c r="C45" s="83">
        <f>SUM(D46:F46)</f>
        <v>15925</v>
      </c>
      <c r="D45" s="83">
        <f>SUM(D46)</f>
        <v>0</v>
      </c>
      <c r="E45" s="83">
        <f t="shared" ref="E45:F45" si="1">SUM(E46)</f>
        <v>15925</v>
      </c>
      <c r="F45" s="83">
        <f t="shared" si="1"/>
        <v>0</v>
      </c>
      <c r="G45" s="121"/>
      <c r="H45" s="122"/>
      <c r="I45" s="122"/>
      <c r="J45" s="123"/>
      <c r="K45" s="68"/>
      <c r="L45" s="68"/>
      <c r="M45" s="23"/>
    </row>
    <row r="46" spans="1:13" s="25" customFormat="1" ht="16" thickBot="1" x14ac:dyDescent="0.4">
      <c r="A46" s="100"/>
      <c r="B46" s="101" t="s">
        <v>236</v>
      </c>
      <c r="C46" s="84"/>
      <c r="D46" s="61"/>
      <c r="E46" s="62">
        <v>15925</v>
      </c>
      <c r="F46" s="62"/>
      <c r="G46" s="85"/>
      <c r="H46" s="85"/>
      <c r="I46" s="85"/>
      <c r="J46" s="86"/>
    </row>
    <row r="47" spans="1:13" s="25" customFormat="1" ht="16" thickBot="1" x14ac:dyDescent="0.4">
      <c r="A47" s="146"/>
      <c r="B47" s="147"/>
      <c r="C47" s="126"/>
      <c r="D47" s="127"/>
      <c r="E47" s="128"/>
      <c r="F47" s="128"/>
      <c r="G47" s="85"/>
      <c r="H47" s="85"/>
      <c r="I47" s="85"/>
      <c r="J47" s="85"/>
      <c r="K47" s="43"/>
    </row>
    <row r="48" spans="1:13" ht="16" thickBot="1" x14ac:dyDescent="0.4">
      <c r="A48" s="90" t="s">
        <v>87</v>
      </c>
      <c r="B48" s="38" t="s">
        <v>253</v>
      </c>
      <c r="C48" s="39">
        <v>0</v>
      </c>
      <c r="D48" s="39">
        <v>0</v>
      </c>
      <c r="E48" s="39">
        <v>0</v>
      </c>
      <c r="F48" s="54">
        <v>0</v>
      </c>
      <c r="G48" s="53" t="s">
        <v>269</v>
      </c>
      <c r="H48" s="53"/>
      <c r="I48" s="53"/>
      <c r="J48" s="40"/>
    </row>
    <row r="49" spans="1:11" ht="16" thickBot="1" x14ac:dyDescent="0.4">
      <c r="A49" s="111" t="s">
        <v>87</v>
      </c>
      <c r="B49" s="119" t="s">
        <v>252</v>
      </c>
      <c r="C49" s="45"/>
      <c r="D49" s="45"/>
      <c r="E49" s="45"/>
      <c r="F49" s="45"/>
      <c r="G49" s="112"/>
      <c r="H49" s="112"/>
      <c r="I49" s="112"/>
      <c r="J49" s="113"/>
    </row>
    <row r="50" spans="1:11" s="25" customFormat="1" ht="16" thickBot="1" x14ac:dyDescent="0.4">
      <c r="A50" s="111" t="s">
        <v>87</v>
      </c>
      <c r="B50" s="119" t="s">
        <v>274</v>
      </c>
      <c r="C50" s="156"/>
      <c r="D50" s="156"/>
      <c r="E50" s="156"/>
      <c r="F50" s="156"/>
      <c r="G50" s="115" t="s">
        <v>272</v>
      </c>
      <c r="H50" s="114"/>
      <c r="I50" s="114"/>
      <c r="J50" s="116"/>
    </row>
    <row r="51" spans="1:11" s="25" customFormat="1" ht="16" thickBot="1" x14ac:dyDescent="0.4">
      <c r="A51" s="111" t="s">
        <v>87</v>
      </c>
      <c r="B51" s="119" t="s">
        <v>254</v>
      </c>
      <c r="C51" s="156"/>
      <c r="D51" s="156"/>
      <c r="E51" s="156"/>
      <c r="F51" s="156"/>
      <c r="G51" s="130" t="s">
        <v>278</v>
      </c>
      <c r="H51" s="114"/>
      <c r="I51" s="114"/>
      <c r="J51" s="116"/>
    </row>
    <row r="52" spans="1:11" ht="16" thickBot="1" x14ac:dyDescent="0.4">
      <c r="A52" s="111" t="s">
        <v>87</v>
      </c>
      <c r="B52" s="119" t="s">
        <v>255</v>
      </c>
      <c r="C52" s="45"/>
      <c r="D52" s="45"/>
      <c r="E52" s="45"/>
      <c r="F52" s="45"/>
      <c r="G52" s="129" t="s">
        <v>277</v>
      </c>
      <c r="H52" s="112"/>
      <c r="I52" s="112"/>
      <c r="J52" s="113"/>
    </row>
    <row r="53" spans="1:11" ht="16" thickBot="1" x14ac:dyDescent="0.4">
      <c r="A53" s="111" t="s">
        <v>87</v>
      </c>
      <c r="B53" s="119" t="s">
        <v>256</v>
      </c>
      <c r="C53" s="45"/>
      <c r="D53" s="45"/>
      <c r="E53" s="45"/>
      <c r="F53" s="45"/>
      <c r="G53" s="129" t="s">
        <v>276</v>
      </c>
      <c r="H53" s="112"/>
      <c r="I53" s="112"/>
      <c r="J53" s="113"/>
    </row>
    <row r="54" spans="1:11" ht="16" thickBot="1" x14ac:dyDescent="0.4">
      <c r="A54" s="111" t="s">
        <v>87</v>
      </c>
      <c r="B54" s="119" t="s">
        <v>257</v>
      </c>
      <c r="C54" s="45"/>
      <c r="D54" s="45"/>
      <c r="E54" s="45"/>
      <c r="F54" s="45"/>
      <c r="G54" s="129" t="s">
        <v>275</v>
      </c>
      <c r="H54" s="112"/>
      <c r="I54" s="112"/>
      <c r="J54" s="113"/>
    </row>
    <row r="55" spans="1:11" ht="16" thickBot="1" x14ac:dyDescent="0.4">
      <c r="A55" s="111" t="s">
        <v>87</v>
      </c>
      <c r="B55" s="120" t="s">
        <v>261</v>
      </c>
      <c r="C55" s="45"/>
      <c r="D55" s="45"/>
      <c r="E55" s="45"/>
      <c r="F55" s="45"/>
      <c r="G55" s="115" t="s">
        <v>262</v>
      </c>
      <c r="H55" s="112"/>
      <c r="I55" s="112"/>
      <c r="J55" s="113"/>
    </row>
    <row r="56" spans="1:11" x14ac:dyDescent="0.35">
      <c r="A56" s="117"/>
      <c r="B56" s="118"/>
      <c r="G56" s="136"/>
    </row>
    <row r="57" spans="1:11" ht="16" thickBot="1" x14ac:dyDescent="0.4">
      <c r="A57" s="134"/>
      <c r="B57" s="135" t="s">
        <v>286</v>
      </c>
      <c r="C57" s="44"/>
      <c r="D57" s="23"/>
      <c r="F57" s="23"/>
      <c r="G57" s="80"/>
      <c r="H57" s="23"/>
      <c r="I57" s="23"/>
      <c r="J57" s="23"/>
    </row>
    <row r="58" spans="1:11" x14ac:dyDescent="0.35">
      <c r="A58" s="134" t="s">
        <v>19</v>
      </c>
      <c r="B58" s="142" t="s">
        <v>225</v>
      </c>
      <c r="C58" s="83">
        <f>SUM(D58:F58)</f>
        <v>3176.4</v>
      </c>
      <c r="D58" s="83">
        <f>SUM(D59:D61)</f>
        <v>0</v>
      </c>
      <c r="E58" s="83">
        <f t="shared" ref="E58" si="2">SUM(E59:E61)</f>
        <v>0</v>
      </c>
      <c r="F58" s="143">
        <f>SUM(F59:F61)</f>
        <v>3176.4</v>
      </c>
      <c r="G58" s="105"/>
      <c r="H58" s="23"/>
      <c r="I58" s="23"/>
      <c r="J58" s="23"/>
    </row>
    <row r="59" spans="1:11" s="25" customFormat="1" x14ac:dyDescent="0.35">
      <c r="A59" s="137"/>
      <c r="B59" s="138" t="s">
        <v>242</v>
      </c>
      <c r="C59" s="51"/>
      <c r="D59" s="48"/>
      <c r="E59" s="49"/>
      <c r="F59" s="139">
        <v>1462.9</v>
      </c>
      <c r="G59" s="43"/>
      <c r="H59" s="43"/>
      <c r="I59" s="43"/>
      <c r="J59" s="43"/>
    </row>
    <row r="60" spans="1:11" x14ac:dyDescent="0.35">
      <c r="A60" s="124"/>
      <c r="B60" s="138" t="s">
        <v>239</v>
      </c>
      <c r="C60" s="50"/>
      <c r="D60" s="48"/>
      <c r="E60" s="49"/>
      <c r="F60" s="139">
        <v>1462.9</v>
      </c>
      <c r="G60" s="23"/>
      <c r="H60" s="23"/>
      <c r="I60" s="23"/>
      <c r="J60" s="23"/>
      <c r="K60" s="23"/>
    </row>
    <row r="61" spans="1:11" ht="16" thickBot="1" x14ac:dyDescent="0.4">
      <c r="A61" s="124"/>
      <c r="B61" s="140" t="s">
        <v>243</v>
      </c>
      <c r="C61" s="60"/>
      <c r="D61" s="61"/>
      <c r="E61" s="62"/>
      <c r="F61" s="141">
        <v>250.6</v>
      </c>
      <c r="G61" s="23"/>
      <c r="H61" s="23"/>
      <c r="I61" s="23"/>
      <c r="J61" s="23"/>
    </row>
    <row r="62" spans="1:11" x14ac:dyDescent="0.35">
      <c r="A62" s="134"/>
      <c r="B62" s="68"/>
      <c r="G62" s="105"/>
    </row>
    <row r="63" spans="1:11" x14ac:dyDescent="0.35">
      <c r="A63" s="134"/>
      <c r="B63" s="68"/>
      <c r="G63" s="105"/>
    </row>
    <row r="64" spans="1:11" x14ac:dyDescent="0.35">
      <c r="A64" s="5"/>
      <c r="B64" s="41" t="s">
        <v>260</v>
      </c>
      <c r="C64" s="109" t="s">
        <v>273</v>
      </c>
      <c r="D64" s="42" t="s">
        <v>7</v>
      </c>
      <c r="E64" s="30"/>
    </row>
    <row r="65" spans="1:4" x14ac:dyDescent="0.35">
      <c r="A65" s="5"/>
      <c r="B65" s="107" t="s">
        <v>279</v>
      </c>
      <c r="C65" s="110">
        <v>75000</v>
      </c>
      <c r="D65" s="23" t="s">
        <v>263</v>
      </c>
    </row>
    <row r="66" spans="1:4" x14ac:dyDescent="0.35">
      <c r="A66" s="5"/>
      <c r="B66" s="107" t="s">
        <v>280</v>
      </c>
      <c r="C66" s="110">
        <v>60000</v>
      </c>
      <c r="D66" s="23" t="s">
        <v>263</v>
      </c>
    </row>
    <row r="67" spans="1:4" x14ac:dyDescent="0.35">
      <c r="A67" s="5"/>
      <c r="B67" s="107" t="s">
        <v>281</v>
      </c>
      <c r="C67" s="110">
        <v>10000</v>
      </c>
      <c r="D67" s="23" t="s">
        <v>264</v>
      </c>
    </row>
    <row r="68" spans="1:4" x14ac:dyDescent="0.35">
      <c r="A68" s="5"/>
      <c r="B68" s="107" t="s">
        <v>282</v>
      </c>
      <c r="C68" s="110">
        <v>20000</v>
      </c>
      <c r="D68" s="23" t="s">
        <v>264</v>
      </c>
    </row>
    <row r="69" spans="1:4" x14ac:dyDescent="0.35">
      <c r="A69" s="5"/>
      <c r="B69" s="107" t="s">
        <v>283</v>
      </c>
      <c r="C69" s="110">
        <v>80000</v>
      </c>
      <c r="D69" s="23" t="s">
        <v>265</v>
      </c>
    </row>
    <row r="70" spans="1:4" x14ac:dyDescent="0.35">
      <c r="A70" s="5"/>
      <c r="B70" s="107" t="s">
        <v>284</v>
      </c>
      <c r="C70" s="110">
        <v>10000</v>
      </c>
      <c r="D70" s="23" t="s">
        <v>264</v>
      </c>
    </row>
    <row r="71" spans="1:4" x14ac:dyDescent="0.35">
      <c r="A71" s="5"/>
      <c r="B71" s="107" t="s">
        <v>285</v>
      </c>
      <c r="C71" s="110">
        <v>200000</v>
      </c>
      <c r="D71" s="23" t="s">
        <v>266</v>
      </c>
    </row>
    <row r="72" spans="1:4" x14ac:dyDescent="0.35">
      <c r="A72" s="5"/>
      <c r="B72" s="108"/>
    </row>
  </sheetData>
  <mergeCells count="5">
    <mergeCell ref="G8:J8"/>
    <mergeCell ref="G9:J9"/>
    <mergeCell ref="H2:K2"/>
    <mergeCell ref="H3:J3"/>
    <mergeCell ref="D3:G3"/>
  </mergeCells>
  <pageMargins left="0.7" right="0.7" top="0.75" bottom="0.75" header="0.3" footer="0.3"/>
  <pageSetup paperSize="5" scale="2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3"/>
  <sheetViews>
    <sheetView tabSelected="1" topLeftCell="A17" zoomScale="70" zoomScaleNormal="70" workbookViewId="0">
      <pane xSplit="1" topLeftCell="B1" activePane="topRight" state="frozen"/>
      <selection pane="topRight" activeCell="E30" sqref="E30"/>
    </sheetView>
  </sheetViews>
  <sheetFormatPr defaultRowHeight="14.5" x14ac:dyDescent="0.35"/>
  <cols>
    <col min="1" max="1" width="9.81640625" style="182" customWidth="1"/>
    <col min="2" max="2" width="11.453125" style="179" customWidth="1"/>
    <col min="3" max="3" width="69" customWidth="1"/>
    <col min="4" max="4" width="29.1796875" style="160" customWidth="1"/>
    <col min="5" max="5" width="22.54296875" style="173" customWidth="1"/>
    <col min="6" max="6" width="24.81640625" style="173" customWidth="1"/>
    <col min="7" max="7" width="24" style="173" customWidth="1"/>
    <col min="8" max="8" width="172.453125" style="174" customWidth="1"/>
  </cols>
  <sheetData>
    <row r="1" spans="1:8" s="158" customFormat="1" ht="40.4" customHeight="1" thickBot="1" x14ac:dyDescent="0.4">
      <c r="A1" s="181"/>
      <c r="B1" s="178"/>
      <c r="C1" s="161" t="s">
        <v>462</v>
      </c>
      <c r="D1" s="204" t="s">
        <v>464</v>
      </c>
      <c r="E1" s="175"/>
      <c r="F1" s="177"/>
      <c r="G1" s="174"/>
      <c r="H1" s="201">
        <v>46174</v>
      </c>
    </row>
    <row r="2" spans="1:8" s="2" customFormat="1" ht="33.75" customHeight="1" x14ac:dyDescent="0.3">
      <c r="A2" s="180" t="s">
        <v>1</v>
      </c>
      <c r="B2" s="180"/>
      <c r="C2" s="162" t="s">
        <v>199</v>
      </c>
      <c r="D2" s="163" t="s">
        <v>245</v>
      </c>
      <c r="E2" s="163" t="s">
        <v>209</v>
      </c>
      <c r="F2" s="163" t="s">
        <v>224</v>
      </c>
      <c r="G2" s="163" t="s">
        <v>307</v>
      </c>
      <c r="H2" s="200" t="s">
        <v>7</v>
      </c>
    </row>
    <row r="3" spans="1:8" ht="60" customHeight="1" x14ac:dyDescent="0.45">
      <c r="A3" s="199" t="s">
        <v>294</v>
      </c>
      <c r="B3" s="183"/>
      <c r="C3" s="183" t="s">
        <v>287</v>
      </c>
      <c r="D3" s="184">
        <v>45000000</v>
      </c>
      <c r="E3" s="202"/>
      <c r="F3" s="185"/>
      <c r="G3" s="186"/>
      <c r="H3" s="187"/>
    </row>
    <row r="4" spans="1:8" ht="60" customHeight="1" x14ac:dyDescent="0.45">
      <c r="A4" s="199"/>
      <c r="B4" s="183" t="s">
        <v>467</v>
      </c>
      <c r="C4" s="183" t="s">
        <v>468</v>
      </c>
      <c r="D4" s="184">
        <v>7500000</v>
      </c>
      <c r="E4" s="202">
        <v>329151.24</v>
      </c>
      <c r="F4" s="185"/>
      <c r="G4" s="186"/>
      <c r="H4" s="209" t="s">
        <v>508</v>
      </c>
    </row>
    <row r="5" spans="1:8" ht="79.5" customHeight="1" x14ac:dyDescent="0.45">
      <c r="A5" s="199"/>
      <c r="B5" s="183" t="s">
        <v>469</v>
      </c>
      <c r="C5" s="183" t="s">
        <v>470</v>
      </c>
      <c r="D5" s="184">
        <v>37500000</v>
      </c>
      <c r="E5" s="202"/>
      <c r="F5" s="185"/>
      <c r="G5" s="186"/>
      <c r="H5" s="209" t="s">
        <v>509</v>
      </c>
    </row>
    <row r="6" spans="1:8" ht="63" customHeight="1" x14ac:dyDescent="0.45">
      <c r="A6" s="199"/>
      <c r="B6" s="189" t="s">
        <v>488</v>
      </c>
      <c r="C6" s="183" t="s">
        <v>491</v>
      </c>
      <c r="D6" s="184">
        <v>1760845.07</v>
      </c>
      <c r="E6" s="202"/>
      <c r="F6" s="185"/>
      <c r="G6" s="186"/>
      <c r="H6" s="234" t="s">
        <v>494</v>
      </c>
    </row>
    <row r="7" spans="1:8" ht="63" customHeight="1" x14ac:dyDescent="0.45">
      <c r="A7" s="199"/>
      <c r="B7" s="189" t="s">
        <v>489</v>
      </c>
      <c r="C7" s="183" t="s">
        <v>492</v>
      </c>
      <c r="D7" s="184">
        <v>1760845.07</v>
      </c>
      <c r="E7" s="202"/>
      <c r="F7" s="185"/>
      <c r="G7" s="186"/>
      <c r="H7" s="235"/>
    </row>
    <row r="8" spans="1:8" ht="63" customHeight="1" x14ac:dyDescent="0.45">
      <c r="A8" s="199"/>
      <c r="B8" s="183" t="s">
        <v>490</v>
      </c>
      <c r="C8" s="183"/>
      <c r="D8" s="184">
        <f>D5-D6-D7</f>
        <v>33978309.859999999</v>
      </c>
      <c r="E8" s="202"/>
      <c r="F8" s="185"/>
      <c r="G8" s="186"/>
      <c r="H8" s="210" t="s">
        <v>510</v>
      </c>
    </row>
    <row r="9" spans="1:8" ht="60" customHeight="1" x14ac:dyDescent="0.35">
      <c r="A9" s="199" t="s">
        <v>305</v>
      </c>
      <c r="B9" s="183"/>
      <c r="C9" s="183" t="s">
        <v>487</v>
      </c>
      <c r="D9" s="184">
        <v>18000000</v>
      </c>
      <c r="E9" s="202">
        <v>281100</v>
      </c>
      <c r="F9" s="188"/>
      <c r="G9" s="185"/>
      <c r="H9" s="211"/>
    </row>
    <row r="10" spans="1:8" ht="42.75" customHeight="1" x14ac:dyDescent="0.35">
      <c r="A10" s="199"/>
      <c r="B10" s="183"/>
      <c r="C10" s="183" t="s">
        <v>473</v>
      </c>
      <c r="D10" s="189"/>
      <c r="E10" s="202"/>
      <c r="F10" s="188" t="s">
        <v>463</v>
      </c>
      <c r="G10" s="190">
        <v>46594</v>
      </c>
      <c r="H10" s="212" t="s">
        <v>507</v>
      </c>
    </row>
    <row r="11" spans="1:8" ht="42.75" customHeight="1" x14ac:dyDescent="0.35">
      <c r="A11" s="199"/>
      <c r="B11" s="183"/>
      <c r="C11" s="183" t="s">
        <v>475</v>
      </c>
      <c r="D11" s="193">
        <v>6952000</v>
      </c>
      <c r="E11" s="202"/>
      <c r="F11" s="188" t="s">
        <v>293</v>
      </c>
      <c r="G11" s="190">
        <v>46527</v>
      </c>
      <c r="H11" s="212" t="s">
        <v>495</v>
      </c>
    </row>
    <row r="12" spans="1:8" ht="42.75" customHeight="1" x14ac:dyDescent="0.35">
      <c r="A12" s="199"/>
      <c r="B12" s="183"/>
      <c r="C12" s="183" t="s">
        <v>476</v>
      </c>
      <c r="D12" s="193">
        <v>5800000</v>
      </c>
      <c r="E12" s="202"/>
      <c r="F12" s="188" t="s">
        <v>293</v>
      </c>
      <c r="G12" s="185"/>
      <c r="H12" s="212" t="s">
        <v>516</v>
      </c>
    </row>
    <row r="13" spans="1:8" ht="60" customHeight="1" x14ac:dyDescent="0.35">
      <c r="A13" s="199" t="s">
        <v>301</v>
      </c>
      <c r="B13" s="183"/>
      <c r="C13" s="183" t="s">
        <v>471</v>
      </c>
      <c r="D13" s="184">
        <v>15000000</v>
      </c>
      <c r="E13" s="202">
        <v>717659.9</v>
      </c>
      <c r="F13" s="185" t="s">
        <v>463</v>
      </c>
      <c r="G13" s="190">
        <v>46522</v>
      </c>
      <c r="H13" s="212" t="s">
        <v>511</v>
      </c>
    </row>
    <row r="14" spans="1:8" ht="60" customHeight="1" x14ac:dyDescent="0.35">
      <c r="A14" s="199" t="s">
        <v>465</v>
      </c>
      <c r="B14" s="183"/>
      <c r="C14" s="183" t="s">
        <v>466</v>
      </c>
      <c r="D14" s="184">
        <v>12200000</v>
      </c>
      <c r="E14" s="202">
        <v>1475144.99</v>
      </c>
      <c r="F14" s="191" t="s">
        <v>463</v>
      </c>
      <c r="G14" s="203">
        <v>46325</v>
      </c>
      <c r="H14" s="205" t="s">
        <v>512</v>
      </c>
    </row>
    <row r="15" spans="1:8" ht="60" customHeight="1" x14ac:dyDescent="0.35">
      <c r="A15" s="199" t="s">
        <v>300</v>
      </c>
      <c r="B15" s="183"/>
      <c r="C15" s="183" t="s">
        <v>288</v>
      </c>
      <c r="D15" s="184">
        <v>10000000</v>
      </c>
      <c r="E15" s="202">
        <v>1601035.42</v>
      </c>
      <c r="F15" s="191" t="s">
        <v>463</v>
      </c>
      <c r="G15" s="203">
        <v>46444</v>
      </c>
      <c r="H15" s="212" t="s">
        <v>496</v>
      </c>
    </row>
    <row r="16" spans="1:8" ht="60" customHeight="1" x14ac:dyDescent="0.35">
      <c r="A16" s="199" t="s">
        <v>303</v>
      </c>
      <c r="B16" s="183"/>
      <c r="C16" s="183" t="s">
        <v>289</v>
      </c>
      <c r="D16" s="184">
        <v>7500000</v>
      </c>
      <c r="E16" s="202">
        <v>47900</v>
      </c>
      <c r="F16" s="192" t="s">
        <v>293</v>
      </c>
      <c r="G16" s="206">
        <v>46813</v>
      </c>
      <c r="H16" s="205" t="s">
        <v>513</v>
      </c>
    </row>
    <row r="17" spans="1:8" ht="60" customHeight="1" x14ac:dyDescent="0.35">
      <c r="A17" s="199" t="s">
        <v>298</v>
      </c>
      <c r="B17" s="183"/>
      <c r="C17" s="176" t="s">
        <v>485</v>
      </c>
      <c r="D17" s="184">
        <v>6203900</v>
      </c>
      <c r="E17" s="202">
        <v>1049314.7</v>
      </c>
      <c r="F17" s="191" t="s">
        <v>463</v>
      </c>
      <c r="G17" s="213">
        <v>46440</v>
      </c>
      <c r="H17" s="205" t="s">
        <v>499</v>
      </c>
    </row>
    <row r="18" spans="1:8" ht="60" customHeight="1" x14ac:dyDescent="0.35">
      <c r="A18" s="199" t="s">
        <v>306</v>
      </c>
      <c r="B18" s="183"/>
      <c r="C18" s="183" t="s">
        <v>290</v>
      </c>
      <c r="D18" s="184">
        <v>3125000</v>
      </c>
      <c r="E18" s="202">
        <v>964825.72</v>
      </c>
      <c r="F18" s="192" t="s">
        <v>463</v>
      </c>
      <c r="G18" s="190">
        <v>46224</v>
      </c>
      <c r="H18" s="205" t="s">
        <v>477</v>
      </c>
    </row>
    <row r="19" spans="1:8" ht="60" customHeight="1" x14ac:dyDescent="0.35">
      <c r="A19" s="199" t="s">
        <v>308</v>
      </c>
      <c r="B19" s="183"/>
      <c r="C19" s="183" t="s">
        <v>483</v>
      </c>
      <c r="D19" s="184">
        <v>3065000</v>
      </c>
      <c r="E19" s="202"/>
      <c r="F19" s="191" t="s">
        <v>497</v>
      </c>
      <c r="G19" s="185"/>
      <c r="H19" s="205"/>
    </row>
    <row r="20" spans="1:8" ht="42.75" customHeight="1" x14ac:dyDescent="0.35">
      <c r="A20" s="199"/>
      <c r="B20" s="183"/>
      <c r="C20" s="183" t="s">
        <v>479</v>
      </c>
      <c r="D20" s="184">
        <v>697086</v>
      </c>
      <c r="E20" s="202"/>
      <c r="F20" s="191" t="s">
        <v>474</v>
      </c>
      <c r="G20" s="185"/>
      <c r="H20" s="205" t="s">
        <v>514</v>
      </c>
    </row>
    <row r="21" spans="1:8" ht="42.75" customHeight="1" x14ac:dyDescent="0.35">
      <c r="A21" s="199"/>
      <c r="B21" s="183"/>
      <c r="C21" s="183" t="s">
        <v>480</v>
      </c>
      <c r="D21" s="184">
        <v>919979</v>
      </c>
      <c r="E21" s="202"/>
      <c r="F21" s="191" t="s">
        <v>478</v>
      </c>
      <c r="G21" s="185"/>
      <c r="H21" s="205" t="s">
        <v>505</v>
      </c>
    </row>
    <row r="22" spans="1:8" ht="42.75" customHeight="1" x14ac:dyDescent="0.35">
      <c r="A22" s="199"/>
      <c r="B22" s="183"/>
      <c r="C22" s="183" t="s">
        <v>481</v>
      </c>
      <c r="D22" s="184">
        <v>980521</v>
      </c>
      <c r="E22" s="202"/>
      <c r="F22" s="191" t="s">
        <v>293</v>
      </c>
      <c r="G22" s="185"/>
      <c r="H22" s="205" t="s">
        <v>515</v>
      </c>
    </row>
    <row r="23" spans="1:8" ht="60" customHeight="1" x14ac:dyDescent="0.35">
      <c r="A23" s="199" t="s">
        <v>295</v>
      </c>
      <c r="B23" s="183"/>
      <c r="C23" s="183" t="s">
        <v>484</v>
      </c>
      <c r="D23" s="193">
        <v>3000000</v>
      </c>
      <c r="E23" s="202">
        <v>171775</v>
      </c>
      <c r="F23" s="207" t="s">
        <v>482</v>
      </c>
      <c r="G23" s="208"/>
      <c r="H23" s="205" t="s">
        <v>504</v>
      </c>
    </row>
    <row r="24" spans="1:8" ht="60" customHeight="1" x14ac:dyDescent="0.35">
      <c r="A24" s="199" t="s">
        <v>302</v>
      </c>
      <c r="B24" s="183"/>
      <c r="C24" s="183" t="s">
        <v>291</v>
      </c>
      <c r="D24" s="184">
        <v>1545000</v>
      </c>
      <c r="E24" s="202">
        <v>512426.1</v>
      </c>
      <c r="F24" s="188" t="s">
        <v>463</v>
      </c>
      <c r="G24" s="185"/>
      <c r="H24" s="205" t="s">
        <v>506</v>
      </c>
    </row>
    <row r="25" spans="1:8" ht="85" customHeight="1" x14ac:dyDescent="0.35">
      <c r="A25" s="199" t="s">
        <v>297</v>
      </c>
      <c r="B25" s="183"/>
      <c r="C25" s="183" t="s">
        <v>472</v>
      </c>
      <c r="D25" s="184">
        <v>1500000</v>
      </c>
      <c r="E25" s="202">
        <v>816374.93</v>
      </c>
      <c r="F25" s="191" t="s">
        <v>498</v>
      </c>
      <c r="G25" s="190">
        <v>46178</v>
      </c>
      <c r="H25" s="205" t="s">
        <v>501</v>
      </c>
    </row>
    <row r="26" spans="1:8" ht="60" customHeight="1" x14ac:dyDescent="0.35">
      <c r="A26" s="199" t="s">
        <v>304</v>
      </c>
      <c r="B26" s="183"/>
      <c r="C26" s="183" t="s">
        <v>486</v>
      </c>
      <c r="D26" s="184">
        <v>1450000</v>
      </c>
      <c r="E26" s="202">
        <v>59200</v>
      </c>
      <c r="F26" s="188" t="s">
        <v>293</v>
      </c>
      <c r="G26" s="185"/>
      <c r="H26" s="205" t="s">
        <v>500</v>
      </c>
    </row>
    <row r="27" spans="1:8" ht="60" customHeight="1" x14ac:dyDescent="0.35">
      <c r="A27" s="199" t="s">
        <v>299</v>
      </c>
      <c r="B27" s="183"/>
      <c r="C27" s="183" t="s">
        <v>292</v>
      </c>
      <c r="D27" s="184">
        <v>1200000</v>
      </c>
      <c r="E27" s="202">
        <v>165820</v>
      </c>
      <c r="F27" s="188" t="s">
        <v>293</v>
      </c>
      <c r="G27" s="185" t="s">
        <v>493</v>
      </c>
      <c r="H27" s="205" t="s">
        <v>502</v>
      </c>
    </row>
    <row r="28" spans="1:8" ht="60" customHeight="1" x14ac:dyDescent="0.35">
      <c r="A28" s="199" t="s">
        <v>296</v>
      </c>
      <c r="B28" s="183"/>
      <c r="C28" s="183" t="s">
        <v>309</v>
      </c>
      <c r="D28" s="184">
        <v>1045000</v>
      </c>
      <c r="E28" s="202">
        <v>132869</v>
      </c>
      <c r="F28" s="188" t="s">
        <v>293</v>
      </c>
      <c r="G28" s="190">
        <v>46813</v>
      </c>
      <c r="H28" s="205" t="s">
        <v>503</v>
      </c>
    </row>
    <row r="29" spans="1:8" ht="25.4" customHeight="1" x14ac:dyDescent="0.35">
      <c r="A29" s="195"/>
      <c r="B29" s="195"/>
      <c r="C29" s="196" t="s">
        <v>250</v>
      </c>
      <c r="D29" s="197">
        <f>SUM(D3+D9+D13+D14+D15+D16+D17+D18+D19+D23+D24+D25+D26+D27+D28)</f>
        <v>129833900</v>
      </c>
      <c r="E29" s="198">
        <f>SUM(E3:E28)</f>
        <v>8324596.9999999991</v>
      </c>
      <c r="F29" s="195"/>
      <c r="G29" s="195"/>
      <c r="H29" s="194"/>
    </row>
    <row r="30" spans="1:8" x14ac:dyDescent="0.35">
      <c r="C30" s="164"/>
      <c r="D30" s="173"/>
      <c r="H30" s="159"/>
    </row>
    <row r="31" spans="1:8" x14ac:dyDescent="0.35">
      <c r="C31" s="164"/>
      <c r="D31" s="173"/>
    </row>
    <row r="32" spans="1:8" x14ac:dyDescent="0.35">
      <c r="C32" s="157"/>
    </row>
    <row r="33" spans="3:3" x14ac:dyDescent="0.35">
      <c r="C33" s="157"/>
    </row>
  </sheetData>
  <mergeCells count="1">
    <mergeCell ref="H6:H7"/>
  </mergeCells>
  <phoneticPr fontId="19" type="noConversion"/>
  <printOptions gridLines="1"/>
  <pageMargins left="0.25" right="0.25" top="0.25" bottom="0.5" header="0.05" footer="0.3"/>
  <pageSetup paperSize="17" scale="5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0E94E-CAD7-43F2-98A9-95885DB9FC58}">
  <sheetPr codeName="Sheet3"/>
  <dimension ref="A1:B32"/>
  <sheetViews>
    <sheetView workbookViewId="0">
      <selection activeCell="B29" sqref="B29"/>
    </sheetView>
  </sheetViews>
  <sheetFormatPr defaultRowHeight="14.5" x14ac:dyDescent="0.35"/>
  <cols>
    <col min="2" max="2" width="54.453125" customWidth="1"/>
  </cols>
  <sheetData>
    <row r="1" spans="1:2" x14ac:dyDescent="0.35">
      <c r="A1" s="169" t="s">
        <v>310</v>
      </c>
      <c r="B1" s="170"/>
    </row>
    <row r="2" spans="1:2" x14ac:dyDescent="0.35">
      <c r="A2" s="171" t="s">
        <v>400</v>
      </c>
      <c r="B2" s="172" t="s">
        <v>401</v>
      </c>
    </row>
    <row r="3" spans="1:2" x14ac:dyDescent="0.35">
      <c r="A3" s="171" t="s">
        <v>402</v>
      </c>
      <c r="B3" s="172" t="s">
        <v>403</v>
      </c>
    </row>
    <row r="4" spans="1:2" x14ac:dyDescent="0.35">
      <c r="A4" s="171" t="s">
        <v>404</v>
      </c>
      <c r="B4" s="172" t="s">
        <v>457</v>
      </c>
    </row>
    <row r="5" spans="1:2" x14ac:dyDescent="0.35">
      <c r="A5" s="171" t="s">
        <v>405</v>
      </c>
      <c r="B5" s="172" t="s">
        <v>406</v>
      </c>
    </row>
    <row r="6" spans="1:2" x14ac:dyDescent="0.35">
      <c r="A6" s="171" t="s">
        <v>407</v>
      </c>
      <c r="B6" s="172" t="s">
        <v>408</v>
      </c>
    </row>
    <row r="7" spans="1:2" x14ac:dyDescent="0.35">
      <c r="A7" s="171" t="s">
        <v>409</v>
      </c>
      <c r="B7" s="172" t="s">
        <v>410</v>
      </c>
    </row>
    <row r="8" spans="1:2" x14ac:dyDescent="0.35">
      <c r="A8" s="171" t="s">
        <v>411</v>
      </c>
      <c r="B8" s="172" t="s">
        <v>458</v>
      </c>
    </row>
    <row r="9" spans="1:2" x14ac:dyDescent="0.35">
      <c r="A9" s="171" t="s">
        <v>412</v>
      </c>
      <c r="B9" s="172" t="s">
        <v>413</v>
      </c>
    </row>
    <row r="10" spans="1:2" x14ac:dyDescent="0.35">
      <c r="A10" s="171" t="s">
        <v>414</v>
      </c>
      <c r="B10" s="172" t="s">
        <v>415</v>
      </c>
    </row>
    <row r="11" spans="1:2" x14ac:dyDescent="0.35">
      <c r="A11" s="171" t="s">
        <v>416</v>
      </c>
      <c r="B11" s="172" t="s">
        <v>417</v>
      </c>
    </row>
    <row r="12" spans="1:2" x14ac:dyDescent="0.35">
      <c r="A12" s="171" t="s">
        <v>460</v>
      </c>
      <c r="B12" s="172" t="s">
        <v>461</v>
      </c>
    </row>
    <row r="13" spans="1:2" x14ac:dyDescent="0.35">
      <c r="A13" s="171" t="s">
        <v>418</v>
      </c>
      <c r="B13" s="172" t="s">
        <v>419</v>
      </c>
    </row>
    <row r="14" spans="1:2" x14ac:dyDescent="0.35">
      <c r="A14" s="171" t="s">
        <v>420</v>
      </c>
      <c r="B14" s="172" t="s">
        <v>421</v>
      </c>
    </row>
    <row r="15" spans="1:2" x14ac:dyDescent="0.35">
      <c r="A15" s="171" t="s">
        <v>422</v>
      </c>
      <c r="B15" s="172" t="s">
        <v>423</v>
      </c>
    </row>
    <row r="16" spans="1:2" x14ac:dyDescent="0.35">
      <c r="A16" s="171" t="s">
        <v>424</v>
      </c>
      <c r="B16" s="172" t="s">
        <v>425</v>
      </c>
    </row>
    <row r="17" spans="1:2" x14ac:dyDescent="0.35">
      <c r="A17" s="171" t="s">
        <v>426</v>
      </c>
      <c r="B17" s="172" t="s">
        <v>427</v>
      </c>
    </row>
    <row r="18" spans="1:2" x14ac:dyDescent="0.35">
      <c r="A18" s="171" t="s">
        <v>428</v>
      </c>
      <c r="B18" s="172" t="s">
        <v>429</v>
      </c>
    </row>
    <row r="19" spans="1:2" x14ac:dyDescent="0.35">
      <c r="A19" s="171" t="s">
        <v>430</v>
      </c>
      <c r="B19" s="172" t="s">
        <v>431</v>
      </c>
    </row>
    <row r="20" spans="1:2" x14ac:dyDescent="0.35">
      <c r="A20" s="171" t="s">
        <v>432</v>
      </c>
      <c r="B20" s="172" t="s">
        <v>433</v>
      </c>
    </row>
    <row r="21" spans="1:2" x14ac:dyDescent="0.35">
      <c r="A21" s="171" t="s">
        <v>434</v>
      </c>
      <c r="B21" s="172" t="s">
        <v>435</v>
      </c>
    </row>
    <row r="22" spans="1:2" x14ac:dyDescent="0.35">
      <c r="A22" s="171" t="s">
        <v>436</v>
      </c>
      <c r="B22" s="172" t="s">
        <v>437</v>
      </c>
    </row>
    <row r="23" spans="1:2" x14ac:dyDescent="0.35">
      <c r="A23" s="171" t="s">
        <v>438</v>
      </c>
      <c r="B23" s="172" t="s">
        <v>439</v>
      </c>
    </row>
    <row r="24" spans="1:2" x14ac:dyDescent="0.35">
      <c r="A24" s="171" t="s">
        <v>440</v>
      </c>
      <c r="B24" s="172" t="s">
        <v>441</v>
      </c>
    </row>
    <row r="25" spans="1:2" x14ac:dyDescent="0.35">
      <c r="A25" s="171" t="s">
        <v>442</v>
      </c>
      <c r="B25" s="172" t="s">
        <v>443</v>
      </c>
    </row>
    <row r="26" spans="1:2" x14ac:dyDescent="0.35">
      <c r="A26" s="171" t="s">
        <v>444</v>
      </c>
      <c r="B26" s="172" t="s">
        <v>445</v>
      </c>
    </row>
    <row r="27" spans="1:2" x14ac:dyDescent="0.35">
      <c r="A27" s="171" t="s">
        <v>446</v>
      </c>
      <c r="B27" s="172" t="s">
        <v>447</v>
      </c>
    </row>
    <row r="28" spans="1:2" x14ac:dyDescent="0.35">
      <c r="A28" s="171" t="s">
        <v>448</v>
      </c>
      <c r="B28" s="172" t="s">
        <v>449</v>
      </c>
    </row>
    <row r="29" spans="1:2" x14ac:dyDescent="0.35">
      <c r="A29" s="171" t="s">
        <v>450</v>
      </c>
      <c r="B29" s="172" t="s">
        <v>451</v>
      </c>
    </row>
    <row r="30" spans="1:2" x14ac:dyDescent="0.35">
      <c r="A30" s="171" t="s">
        <v>452</v>
      </c>
      <c r="B30" s="172" t="s">
        <v>453</v>
      </c>
    </row>
    <row r="31" spans="1:2" x14ac:dyDescent="0.35">
      <c r="A31" s="171" t="s">
        <v>454</v>
      </c>
      <c r="B31" s="172" t="s">
        <v>459</v>
      </c>
    </row>
    <row r="32" spans="1:2" x14ac:dyDescent="0.35">
      <c r="A32" s="171" t="s">
        <v>455</v>
      </c>
      <c r="B32" s="172" t="s">
        <v>456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95A-FF84-4DA4-9664-93A7C41D204F}">
  <sheetPr codeName="Sheet5"/>
  <dimension ref="A1:B45"/>
  <sheetViews>
    <sheetView workbookViewId="0">
      <selection activeCell="G30" sqref="G30"/>
    </sheetView>
  </sheetViews>
  <sheetFormatPr defaultRowHeight="14.5" x14ac:dyDescent="0.35"/>
  <cols>
    <col min="2" max="2" width="38.453125" customWidth="1"/>
  </cols>
  <sheetData>
    <row r="1" spans="1:2" x14ac:dyDescent="0.35">
      <c r="A1" s="165" t="s">
        <v>310</v>
      </c>
      <c r="B1" s="166" t="s">
        <v>311</v>
      </c>
    </row>
    <row r="2" spans="1:2" x14ac:dyDescent="0.35">
      <c r="A2" s="167" t="s">
        <v>312</v>
      </c>
      <c r="B2" s="168" t="s">
        <v>313</v>
      </c>
    </row>
    <row r="3" spans="1:2" x14ac:dyDescent="0.35">
      <c r="A3" s="167" t="s">
        <v>314</v>
      </c>
      <c r="B3" s="168" t="s">
        <v>315</v>
      </c>
    </row>
    <row r="4" spans="1:2" x14ac:dyDescent="0.35">
      <c r="A4" s="167" t="s">
        <v>316</v>
      </c>
      <c r="B4" s="168" t="s">
        <v>317</v>
      </c>
    </row>
    <row r="5" spans="1:2" x14ac:dyDescent="0.35">
      <c r="A5" s="167" t="s">
        <v>318</v>
      </c>
      <c r="B5" s="168" t="s">
        <v>319</v>
      </c>
    </row>
    <row r="6" spans="1:2" x14ac:dyDescent="0.35">
      <c r="A6" s="167" t="s">
        <v>320</v>
      </c>
      <c r="B6" s="168" t="s">
        <v>321</v>
      </c>
    </row>
    <row r="7" spans="1:2" x14ac:dyDescent="0.35">
      <c r="A7" s="167" t="s">
        <v>322</v>
      </c>
      <c r="B7" s="168" t="s">
        <v>323</v>
      </c>
    </row>
    <row r="8" spans="1:2" x14ac:dyDescent="0.35">
      <c r="A8" s="167" t="s">
        <v>324</v>
      </c>
      <c r="B8" s="168" t="s">
        <v>325</v>
      </c>
    </row>
    <row r="9" spans="1:2" x14ac:dyDescent="0.35">
      <c r="A9" s="167" t="s">
        <v>326</v>
      </c>
      <c r="B9" s="168" t="s">
        <v>327</v>
      </c>
    </row>
    <row r="10" spans="1:2" x14ac:dyDescent="0.35">
      <c r="A10" s="167" t="s">
        <v>328</v>
      </c>
      <c r="B10" s="168" t="s">
        <v>329</v>
      </c>
    </row>
    <row r="11" spans="1:2" x14ac:dyDescent="0.35">
      <c r="A11" s="167" t="s">
        <v>330</v>
      </c>
      <c r="B11" s="168" t="s">
        <v>331</v>
      </c>
    </row>
    <row r="12" spans="1:2" x14ac:dyDescent="0.35">
      <c r="A12" s="167" t="s">
        <v>332</v>
      </c>
      <c r="B12" s="168" t="s">
        <v>333</v>
      </c>
    </row>
    <row r="13" spans="1:2" x14ac:dyDescent="0.35">
      <c r="A13" s="167" t="s">
        <v>334</v>
      </c>
      <c r="B13" s="168" t="s">
        <v>335</v>
      </c>
    </row>
    <row r="14" spans="1:2" x14ac:dyDescent="0.35">
      <c r="A14" s="167" t="s">
        <v>336</v>
      </c>
      <c r="B14" s="168" t="s">
        <v>337</v>
      </c>
    </row>
    <row r="15" spans="1:2" x14ac:dyDescent="0.35">
      <c r="A15" s="167" t="s">
        <v>338</v>
      </c>
      <c r="B15" s="168" t="s">
        <v>339</v>
      </c>
    </row>
    <row r="16" spans="1:2" x14ac:dyDescent="0.35">
      <c r="A16" s="167" t="s">
        <v>340</v>
      </c>
      <c r="B16" s="168" t="s">
        <v>341</v>
      </c>
    </row>
    <row r="17" spans="1:2" x14ac:dyDescent="0.35">
      <c r="A17" s="167" t="s">
        <v>342</v>
      </c>
      <c r="B17" s="168" t="s">
        <v>343</v>
      </c>
    </row>
    <row r="18" spans="1:2" x14ac:dyDescent="0.35">
      <c r="A18" s="167" t="s">
        <v>344</v>
      </c>
      <c r="B18" s="168" t="s">
        <v>345</v>
      </c>
    </row>
    <row r="19" spans="1:2" x14ac:dyDescent="0.35">
      <c r="A19" s="167" t="s">
        <v>346</v>
      </c>
      <c r="B19" s="168" t="s">
        <v>347</v>
      </c>
    </row>
    <row r="20" spans="1:2" x14ac:dyDescent="0.35">
      <c r="A20" s="167" t="s">
        <v>348</v>
      </c>
      <c r="B20" s="168" t="s">
        <v>349</v>
      </c>
    </row>
    <row r="21" spans="1:2" x14ac:dyDescent="0.35">
      <c r="A21" s="167" t="s">
        <v>350</v>
      </c>
      <c r="B21" s="168" t="s">
        <v>351</v>
      </c>
    </row>
    <row r="22" spans="1:2" x14ac:dyDescent="0.35">
      <c r="A22" s="167" t="s">
        <v>352</v>
      </c>
      <c r="B22" s="168" t="s">
        <v>353</v>
      </c>
    </row>
    <row r="23" spans="1:2" x14ac:dyDescent="0.35">
      <c r="A23" s="167" t="s">
        <v>354</v>
      </c>
      <c r="B23" s="168" t="s">
        <v>355</v>
      </c>
    </row>
    <row r="24" spans="1:2" x14ac:dyDescent="0.35">
      <c r="A24" s="167" t="s">
        <v>356</v>
      </c>
      <c r="B24" s="168" t="s">
        <v>357</v>
      </c>
    </row>
    <row r="25" spans="1:2" x14ac:dyDescent="0.35">
      <c r="A25" s="167" t="s">
        <v>358</v>
      </c>
      <c r="B25" s="168" t="s">
        <v>359</v>
      </c>
    </row>
    <row r="26" spans="1:2" x14ac:dyDescent="0.35">
      <c r="A26" s="167" t="s">
        <v>360</v>
      </c>
      <c r="B26" s="168" t="s">
        <v>361</v>
      </c>
    </row>
    <row r="27" spans="1:2" x14ac:dyDescent="0.35">
      <c r="A27" s="167" t="s">
        <v>362</v>
      </c>
      <c r="B27" s="168" t="s">
        <v>363</v>
      </c>
    </row>
    <row r="28" spans="1:2" x14ac:dyDescent="0.35">
      <c r="A28" s="167" t="s">
        <v>364</v>
      </c>
      <c r="B28" s="168" t="s">
        <v>365</v>
      </c>
    </row>
    <row r="29" spans="1:2" x14ac:dyDescent="0.35">
      <c r="A29" s="167" t="s">
        <v>366</v>
      </c>
      <c r="B29" s="168" t="s">
        <v>367</v>
      </c>
    </row>
    <row r="30" spans="1:2" x14ac:dyDescent="0.35">
      <c r="A30" s="167" t="s">
        <v>368</v>
      </c>
      <c r="B30" s="168" t="s">
        <v>369</v>
      </c>
    </row>
    <row r="31" spans="1:2" x14ac:dyDescent="0.35">
      <c r="A31" s="167" t="s">
        <v>370</v>
      </c>
      <c r="B31" s="168" t="s">
        <v>371</v>
      </c>
    </row>
    <row r="32" spans="1:2" x14ac:dyDescent="0.35">
      <c r="A32" s="167" t="s">
        <v>372</v>
      </c>
      <c r="B32" s="168" t="s">
        <v>373</v>
      </c>
    </row>
    <row r="33" spans="1:2" x14ac:dyDescent="0.35">
      <c r="A33" s="167" t="s">
        <v>374</v>
      </c>
      <c r="B33" s="168" t="s">
        <v>375</v>
      </c>
    </row>
    <row r="34" spans="1:2" x14ac:dyDescent="0.35">
      <c r="A34" s="167" t="s">
        <v>376</v>
      </c>
      <c r="B34" s="168" t="s">
        <v>377</v>
      </c>
    </row>
    <row r="35" spans="1:2" x14ac:dyDescent="0.35">
      <c r="A35" s="167" t="s">
        <v>378</v>
      </c>
      <c r="B35" s="168" t="s">
        <v>379</v>
      </c>
    </row>
    <row r="36" spans="1:2" x14ac:dyDescent="0.35">
      <c r="A36" s="167" t="s">
        <v>380</v>
      </c>
      <c r="B36" s="168" t="s">
        <v>381</v>
      </c>
    </row>
    <row r="37" spans="1:2" x14ac:dyDescent="0.35">
      <c r="A37" s="167" t="s">
        <v>382</v>
      </c>
      <c r="B37" s="168" t="s">
        <v>383</v>
      </c>
    </row>
    <row r="38" spans="1:2" x14ac:dyDescent="0.35">
      <c r="A38" s="167" t="s">
        <v>384</v>
      </c>
      <c r="B38" s="168" t="s">
        <v>385</v>
      </c>
    </row>
    <row r="39" spans="1:2" x14ac:dyDescent="0.35">
      <c r="A39" s="167" t="s">
        <v>386</v>
      </c>
      <c r="B39" s="168" t="s">
        <v>387</v>
      </c>
    </row>
    <row r="40" spans="1:2" x14ac:dyDescent="0.35">
      <c r="A40" s="167" t="s">
        <v>388</v>
      </c>
      <c r="B40" s="168" t="s">
        <v>389</v>
      </c>
    </row>
    <row r="41" spans="1:2" x14ac:dyDescent="0.35">
      <c r="A41" s="167" t="s">
        <v>390</v>
      </c>
      <c r="B41" s="168" t="s">
        <v>391</v>
      </c>
    </row>
    <row r="42" spans="1:2" x14ac:dyDescent="0.35">
      <c r="A42" s="167" t="s">
        <v>392</v>
      </c>
      <c r="B42" s="168" t="s">
        <v>393</v>
      </c>
    </row>
    <row r="43" spans="1:2" x14ac:dyDescent="0.35">
      <c r="A43" s="167" t="s">
        <v>394</v>
      </c>
      <c r="B43" s="168" t="s">
        <v>395</v>
      </c>
    </row>
    <row r="44" spans="1:2" x14ac:dyDescent="0.35">
      <c r="A44" s="167" t="s">
        <v>396</v>
      </c>
      <c r="B44" s="168" t="s">
        <v>397</v>
      </c>
    </row>
    <row r="45" spans="1:2" x14ac:dyDescent="0.35">
      <c r="A45" s="167" t="s">
        <v>398</v>
      </c>
      <c r="B45" s="168" t="s">
        <v>399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7609F18BC5248B901272D327514F6" ma:contentTypeVersion="14" ma:contentTypeDescription="Create a new document." ma:contentTypeScope="" ma:versionID="7898523f524ca0be5e9ec74e0b29571a">
  <xsd:schema xmlns:xsd="http://www.w3.org/2001/XMLSchema" xmlns:xs="http://www.w3.org/2001/XMLSchema" xmlns:p="http://schemas.microsoft.com/office/2006/metadata/properties" xmlns:ns3="6afdc6fa-1831-47e0-a6ee-49d0921a3254" targetNamespace="http://schemas.microsoft.com/office/2006/metadata/properties" ma:root="true" ma:fieldsID="dd879d26b3b6225036410554d59c3082" ns3:_="">
    <xsd:import namespace="6afdc6fa-1831-47e0-a6ee-49d0921a32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ServiceSearchProperties" minOccurs="0"/>
                <xsd:element ref="ns3:_activity" minOccurs="0"/>
                <xsd:element ref="ns3:MediaServiceSystemTags"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fdc6fa-1831-47e0-a6ee-49d0921a3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element name="MediaServiceSystemTags" ma:index="19" nillable="true" ma:displayName="MediaServiceSystemTags" ma:hidden="true" ma:internalName="MediaServiceSystemTag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afdc6fa-1831-47e0-a6ee-49d0921a325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75257B-D577-4CA2-806F-8C5F102EE6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fdc6fa-1831-47e0-a6ee-49d0921a32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989D6-8D3A-447B-92FE-FBF6B2C58D9B}">
  <ds:schemaRefs>
    <ds:schemaRef ds:uri="http://schemas.microsoft.com/office/infopath/2007/PartnerControls"/>
    <ds:schemaRef ds:uri="http://schemas.openxmlformats.org/package/2006/metadata/core-properties"/>
    <ds:schemaRef ds:uri="http://purl.org/dc/terms/"/>
    <ds:schemaRef ds:uri="http://purl.org/dc/dcmitype/"/>
    <ds:schemaRef ds:uri="http://www.w3.org/XML/1998/namespace"/>
    <ds:schemaRef ds:uri="http://schemas.microsoft.com/office/2006/metadata/properties"/>
    <ds:schemaRef ds:uri="6afdc6fa-1831-47e0-a6ee-49d0921a3254"/>
    <ds:schemaRef ds:uri="http://schemas.microsoft.com/office/2006/documentManagement/types"/>
    <ds:schemaRef ds:uri="http://purl.org/dc/elements/1.1/"/>
  </ds:schemaRefs>
</ds:datastoreItem>
</file>

<file path=customXml/itemProps3.xml><?xml version="1.0" encoding="utf-8"?>
<ds:datastoreItem xmlns:ds="http://schemas.openxmlformats.org/officeDocument/2006/customXml" ds:itemID="{C80FC951-215C-4C72-98C4-F356933688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Rollup</vt:lpstr>
      <vt:lpstr>CALE McKee Edits</vt:lpstr>
      <vt:lpstr>FY25-26 Line Items</vt:lpstr>
      <vt:lpstr>Key</vt:lpstr>
      <vt:lpstr>Parks</vt:lpstr>
      <vt:lpstr>'FY25-26 Line Items'!Print_Titles</vt:lpstr>
    </vt:vector>
  </TitlesOfParts>
  <Company>COT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Missy Gaines</dc:creator>
  <cp:lastModifiedBy>Goins, Glenna S (OSBD)</cp:lastModifiedBy>
  <cp:lastPrinted>2026-06-18T17:58:22Z</cp:lastPrinted>
  <dcterms:created xsi:type="dcterms:W3CDTF">2019-03-22T12:11:51Z</dcterms:created>
  <dcterms:modified xsi:type="dcterms:W3CDTF">2026-06-23T14:21:59Z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0x010100DC27609F18BC5248B901272D327514F6</vt:lpwstr>
  </property>
</Properties>
</file>